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b3cee82346e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Client comparison" sheetId="1" ns1:id="R7dd26b4070154d04"/>
    <sheet name="Labour detail" sheetId="2" ns1:id="R37f70106e28e4469"/>
    <sheet name="Worked example" sheetId="3" ns1:id="R5f2c5d1054b94aca"/>
    <sheet name="Cost rates" sheetId="4" ns1:id="Rfde7411e0ba9435e"/>
  </sheets>
  <definedNames>
    <definedName name="_xlnm.Print_Area" localSheetId="0">'Client comparison'!$A$1:$E$43</definedName>
    <definedName name="_xlnm.Print_Titles" localSheetId="0">'Client comparison'!$13:$14</definedName>
    <definedName name="_xlnm.Print_Area" localSheetId="1">'Labour detail'!$A$1:$F$27</definedName>
    <definedName name="_xlnm.Print_Titles" localSheetId="1">'Labour detail'!$1:$7</definedName>
    <definedName name="_xlnm.Print_Area" localSheetId="2">'Worked example'!$A$1:$F$55</definedName>
    <definedName name="_xlnm.Print_Titles" localSheetId="2">'Worked example'!$13:$14</definedName>
    <definedName name="_xlnm.Print_Area" localSheetId="3">'Cost rates'!$A$1:$F$27</definedName>
    <definedName name="_xlnm.Print_Titles" localSheetId="3">'Cost rates'!$1:$7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0.0%"/>
    <x:numFmt numFmtId="202" formatCode="0.0%;[Red](0.0%);0.0%"/>
  </x:numFmts>
  <x:fonts count="10">
    <x:font>
      <x:sz val="11"/>
      <x:name val="Carlito"/>
    </x:font>
    <x:font>
      <x:sz val="11"/>
      <x:color rgb="FF213B31"/>
      <x:name val="Arial"/>
    </x:font>
    <x:font>
      <x:b/>
      <x:sz val="17"/>
      <x:color rgb="FF213B31"/>
      <x:name val="Arial"/>
    </x:font>
    <x:font>
      <x:b/>
      <x:sz val="11"/>
      <x:color rgb="FF213B31"/>
      <x:name val="Arial"/>
    </x:font>
    <x:font>
      <x:sz val="11"/>
      <x:color rgb="FF1557A0"/>
      <x:name val="Arial"/>
    </x:font>
    <x:font>
      <x:sz val="10"/>
      <x:color rgb="FF213B31"/>
      <x:name val="Arial"/>
    </x:font>
    <x:font>
      <x:b/>
      <x:sz val="11"/>
      <x:color rgb="FFFFFFFF"/>
      <x:name val="Arial"/>
    </x:font>
    <x:font>
      <x:i/>
      <x:sz val="11"/>
      <x:color rgb="FF213B31"/>
      <x:name val="Arial"/>
    </x:font>
    <x:font>
      <x:i/>
      <x:sz val="10"/>
      <x:color rgb="FF213B31"/>
      <x:name val="Arial"/>
    </x:font>
    <x:font>
      <x:sz val="10"/>
      <x:color rgb="FF2C5B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2EC"/>
      </x:patternFill>
    </x:fill>
    <x:fill>
      <x:patternFill patternType="solid">
        <x:fgColor rgb="FFFFF8E6"/>
      </x:patternFill>
    </x:fill>
    <x:fill>
      <x:patternFill patternType="solid">
        <x:fgColor rgb="FF2C5B47"/>
      </x:patternFill>
    </x:fill>
    <x:fill>
      <x:patternFill patternType="solid">
        <x:fgColor rgb="FFF1F4F2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CCD8CE"/>
      </x:bottom>
      <x:diagonal/>
    </x:border>
    <x:border>
      <x:left/>
      <x:right/>
      <x:top style="thin">
        <x:color rgb="FFCCD8CE"/>
      </x:top>
      <x:bottom style="thin">
        <x:color rgb="FFCCD8CE"/>
      </x:bottom>
      <x:diagonal/>
    </x:border>
    <x:border>
      <x:left/>
      <x:right/>
      <x:top style="thin">
        <x:color rgb="FFCCD8CE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5" borderId="0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200" fontId="4" fillId="3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c3554e61f4640" /><Relationship Type="http://schemas.openxmlformats.org/officeDocument/2006/relationships/theme" Target="/xl/theme/theme1.xml" Id="Rc71d8532d3164339" /><Relationship Type="http://schemas.openxmlformats.org/officeDocument/2006/relationships/sharedStrings" Target="/xl/sharedStrings.xml" Id="R50035363e4dd4fbe" /><Relationship Type="http://schemas.openxmlformats.org/officeDocument/2006/relationships/worksheet" Target="/xl/worksheets/sheet1.xml" Id="R7dd26b4070154d04" /><Relationship Type="http://schemas.openxmlformats.org/officeDocument/2006/relationships/worksheet" Target="/xl/worksheets/sheet2.xml" Id="R37f70106e28e4469" /><Relationship Type="http://schemas.openxmlformats.org/officeDocument/2006/relationships/worksheet" Target="/xl/worksheets/sheet3.xml" Id="R5f2c5d1054b94aca" /><Relationship Type="http://schemas.openxmlformats.org/officeDocument/2006/relationships/worksheet" Target="/xl/worksheets/sheet4.xml" Id="Rfde7411e0ba9435e" /></Relationships>
</file>

<file path=xl/tables/table1.xml><?xml version="1.0" encoding="utf-8"?>
<x:table xmlns:x="http://schemas.openxmlformats.org/spreadsheetml/2006/main" id="1" name="ClientLabour" displayName="ClientLabour" ref="A7:F27" headerRowCount="1" totalsRowCount="0" totalsRowShown="0">
  <x:tableColumns count="6">
    <x:tableColumn id="1" name="Client slot"/>
    <x:tableColumn id="2" name="Person or role"/>
    <x:tableColumn id="3" name="Hours"/>
    <x:tableColumn id="4" name="Hourly labour cost"/>
    <x:tableColumn id="5" name="Labour cost"/>
    <x:tableColumn id="6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27c4fe7cb1496d" /></Relationships>
</file>

<file path=xl/worksheets/sheet1.xml><?xml version="1.0" encoding="utf-8"?>
<worksheet xmlns="http://schemas.openxmlformats.org/spreadsheetml/2006/main">
  <sheetPr>
    <tabColor rgb="FF2C5B47"/>
    <pageSetUpPr fitToPage="1"/>
  </sheetPr>
  <sheetViews>
    <sheetView showGridLines="0" workbookViewId="0"/>
  </sheetViews>
  <sheetFormatPr defaultRowHeight="15"/>
  <cols>
    <col min="1" max="1" width="43" hidden="0" customWidth="1"/>
    <col min="2" max="2" width="23" hidden="0" customWidth="1"/>
    <col min="3" max="3" width="23" hidden="0" customWidth="1"/>
    <col min="4" max="4" width="3" hidden="0" customWidth="1"/>
    <col min="5" max="5" width="58" hidden="0" customWidth="1"/>
    <col min="6" max="6" width="29" hidden="0" customWidth="1"/>
  </cols>
  <sheetData>
    <row r="1" ht="8" customHeight="1">
      <c r="A1" s="3"/>
      <c r="B1" s="3"/>
      <c r="C1" s="3"/>
      <c r="D1" s="3"/>
      <c r="E1" s="3"/>
      <c r="F1" s="3"/>
    </row>
    <row r="2" ht="34" customHeight="1">
      <c r="A2" s="4" t="str">
        <v>Client profitability worksheet</v>
      </c>
      <c r="B2" s="4" t="str">
        <v>Client profitability worksheet</v>
      </c>
      <c r="C2" s="4" t="str">
        <v>Client profitability worksheet</v>
      </c>
      <c r="D2" s="4" t="str">
        <v>Client profitability worksheet</v>
      </c>
      <c r="E2" s="4" t="str">
        <v>Client profitability worksheet</v>
      </c>
      <c r="F2" s="3"/>
    </row>
    <row r="3" ht="26" customHeight="1">
      <c r="A3" s="3" t="str">
        <v>Amber inputs; grey calculations.</v>
      </c>
      <c r="B3" s="3" t="str">
        <v>Amber inputs; grey calculations.</v>
      </c>
      <c r="C3" s="3" t="str">
        <v>Amber inputs; grey calculations.</v>
      </c>
      <c r="D3" s="3" t="str">
        <v>Amber inputs; grey calculations.</v>
      </c>
      <c r="E3" s="3" t="str">
        <v>Amber inputs; grey calculations.</v>
      </c>
      <c r="F3" s="3"/>
    </row>
    <row r="4" ht="8" customHeight="1">
      <c r="A4" s="3"/>
      <c r="B4" s="3"/>
      <c r="C4" s="3"/>
      <c r="D4" s="3"/>
      <c r="E4" s="3"/>
      <c r="F4" s="3"/>
    </row>
    <row r="5" ht="28" customHeight="1">
      <c r="A5" s="6" t="str">
        <v>Review basis</v>
      </c>
      <c r="B5" s="6" t="str">
        <v>Review basis</v>
      </c>
      <c r="C5" s="6" t="str">
        <v>Review basis</v>
      </c>
      <c r="D5" s="3"/>
      <c r="E5" s="3"/>
      <c r="F5" s="3"/>
    </row>
    <row r="6" ht="26" customHeight="1">
      <c r="A6" s="3" t="str">
        <v>Service period</v>
      </c>
      <c r="B6" s="9"/>
      <c r="C6" s="9"/>
      <c r="D6" s="3"/>
      <c r="E6" s="10" t="str">
        <v>Fees and work for the same period, including allocated advance or unbilled fees.</v>
      </c>
      <c r="F6" s="3"/>
    </row>
    <row r="7" ht="26" customHeight="1">
      <c r="A7" s="3" t="str">
        <v>Currency</v>
      </c>
      <c r="B7" s="9"/>
      <c r="C7" s="9"/>
      <c r="D7" s="3"/>
      <c r="E7" s="10" t="str">
        <v>All amounts exclude GST, VAT or sales tax.</v>
      </c>
      <c r="F7" s="3"/>
    </row>
    <row r="8" ht="26" customHeight="1">
      <c r="A8" s="3" t="str">
        <v>Shared overhead</v>
      </c>
      <c r="B8" s="9"/>
      <c r="C8" s="9"/>
      <c r="D8" s="3"/>
      <c r="E8" s="10" t="str">
        <v>Excluding overhead leaves profit-after-overhead results blank.</v>
      </c>
      <c r="F8" s="3"/>
    </row>
    <row r="9" ht="26" customHeight="1">
      <c r="A9" s="3" t="str">
        <v>Overhead per delivery hour</v>
      </c>
      <c r="B9" s="11"/>
      <c r="C9" s="11"/>
      <c r="D9" s="3"/>
      <c r="E9" s="10" t="str">
        <v>Shared costs not already included in labour or direct expenses.</v>
      </c>
      <c r="F9" s="3"/>
    </row>
    <row r="10" ht="26" customHeight="1">
      <c r="A10" s="3" t="str">
        <v>Target margin</v>
      </c>
      <c r="B10" s="12"/>
      <c r="C10" s="11"/>
      <c r="D10" s="3"/>
      <c r="E10" s="10" t="str">
        <v>Pricing scenario only: 0% to below 100%, on the chosen overhead basis.</v>
      </c>
      <c r="F10" s="3"/>
    </row>
    <row r="11" ht="26" customHeight="1">
      <c r="A11" s="3" t="str">
        <v>Collections as at</v>
      </c>
      <c r="B11" s="9"/>
      <c r="C11" s="9"/>
      <c r="D11" s="3"/>
      <c r="E11" s="10" t="str">
        <v>Optional; relates to the fees compared below.</v>
      </c>
      <c r="F11" s="3"/>
    </row>
    <row r="12" ht="8" customHeight="1">
      <c r="A12" s="3"/>
      <c r="B12" s="3"/>
      <c r="C12" s="3"/>
      <c r="D12" s="3"/>
      <c r="E12" s="3"/>
      <c r="F12" s="3"/>
    </row>
    <row r="13" ht="27" customHeight="1">
      <c r="A13" s="15"/>
      <c r="B13" s="15" t="str">
        <v>Client A</v>
      </c>
      <c r="C13" s="15" t="str">
        <v>Client B</v>
      </c>
      <c r="D13" s="3"/>
      <c r="E13" s="3"/>
      <c r="F13" s="3"/>
    </row>
    <row r="14" ht="26" customHeight="1">
      <c r="A14" s="3" t="str">
        <v>Client name</v>
      </c>
      <c r="B14" s="9"/>
      <c r="C14" s="9"/>
      <c r="D14" s="3"/>
      <c r="E14" s="10" t="str">
        <v>Labour uses client slots A and B even when names change.</v>
      </c>
      <c r="F14" s="3"/>
    </row>
    <row r="15" ht="26" customHeight="1">
      <c r="A15" s="3" t="str">
        <v>Fees for the service period</v>
      </c>
      <c r="B15" s="11"/>
      <c r="C15" s="11"/>
      <c r="D15" s="3"/>
      <c r="E15" s="10" t="str">
        <v>Net of credits.</v>
      </c>
      <c r="F15" s="3"/>
    </row>
    <row r="16" ht="26" customHeight="1">
      <c r="A16" s="3" t="str">
        <v>Direct client expenses</v>
      </c>
      <c r="B16" s="11"/>
      <c r="C16" s="11"/>
      <c r="D16" s="3"/>
      <c r="E16" s="10" t="str">
        <v>Client costs not already included in labour.</v>
      </c>
      <c r="F16" s="3"/>
    </row>
    <row r="17" ht="26" customHeight="1">
      <c r="A17" s="3" t="str">
        <v>Cash collected against these fees</v>
      </c>
      <c r="B17" s="11"/>
      <c r="C17" s="11"/>
      <c r="D17" s="3"/>
      <c r="E17" s="10" t="str">
        <v>Optional. Margins use fees, not collections.</v>
      </c>
      <c r="F17" s="3"/>
    </row>
    <row r="18" ht="8" customHeight="1">
      <c r="A18" s="3"/>
      <c r="B18" s="3"/>
      <c r="C18" s="3"/>
      <c r="D18" s="3"/>
      <c r="E18" s="3"/>
      <c r="F18" s="3"/>
    </row>
    <row r="19" ht="40" customHeight="1">
      <c r="A19" s="3" t="str">
        <v>Input check</v>
      </c>
      <c r="B19" s="10" t="str">
        <f>IF(B14="","Enter client name",IF(AND($B$14&lt;&gt;"",$B$14=$C$14),"Use different client names",IF(OR($B$6="",$B$7=""),"Set period and currency",IF(OR(NOT(ISNUMBER(B15)),B15&lt;0),"Enter fees (0 or more)",IF(OR(NOT(ISNUMBER(B16)),B16&lt;0),"Enter direct expenses (0 if none)",IF(COUNTIFS('Labour detail'!$F$8:$F$27,"Choose a client slot")&gt;0,"Assign every labour row to A or B",IF(COUNTIFS('Labour detail'!$A$8:$A$27,"A")=0,"Add hours in labour detail",IF(COUNTIFS('Labour detail'!$A$8:$A$27,"A",'Labour detail'!$F$8:$F$27,"&lt;&gt;Complete")&gt;0,"Complete this client's labour rows",IF(AND($B$8&lt;&gt;"Exclude shared overhead",$B$8&lt;&gt;"Allocate per hour"),"Choose overhead treatment",IF(AND($B$8="Allocate per hour",OR(NOT(ISNUMBER($B$9)),$B$9&lt;0)),"Enter overhead rate (0 or more)","Ready"))))))))))</f>
        <v>Enter client name</v>
      </c>
      <c r="C19" s="10" t="str">
        <f>IF(C14="","Enter client name",IF(AND($B$14&lt;&gt;"",$B$14=$C$14),"Use different client names",IF(OR($B$6="",$B$7=""),"Set period and currency",IF(OR(NOT(ISNUMBER(C15)),C15&lt;0),"Enter fees (0 or more)",IF(OR(NOT(ISNUMBER(C16)),C16&lt;0),"Enter direct expenses (0 if none)",IF(COUNTIFS('Labour detail'!$F$8:$F$27,"Choose a client slot")&gt;0,"Assign every labour row to A or B",IF(COUNTIFS('Labour detail'!$A$8:$A$27,"B")=0,"Add hours in labour detail",IF(COUNTIFS('Labour detail'!$A$8:$A$27,"B",'Labour detail'!$F$8:$F$27,"&lt;&gt;Complete")&gt;0,"Complete this client's labour rows",IF(AND($B$8&lt;&gt;"Exclude shared overhead",$B$8&lt;&gt;"Allocate per hour"),"Choose overhead treatment",IF(AND($B$8="Allocate per hour",OR(NOT(ISNUMBER($B$9)),$B$9&lt;0)),"Enter overhead rate (0 or more)","Ready"))))))))))</f>
        <v>Enter client name</v>
      </c>
      <c r="D19" s="3"/>
      <c r="E19" s="3"/>
      <c r="F19" s="3"/>
    </row>
    <row r="20" ht="8" customHeight="1">
      <c r="A20" s="3"/>
      <c r="B20" s="3"/>
      <c r="C20" s="3"/>
      <c r="D20" s="3"/>
      <c r="E20" s="3"/>
      <c r="F20" s="3"/>
    </row>
    <row r="21" ht="28" customHeight="1">
      <c r="A21" s="6" t="str">
        <v>Actual delivery and return</v>
      </c>
      <c r="B21" s="6" t="str">
        <v>Actual delivery and return</v>
      </c>
      <c r="C21" s="6" t="str">
        <v>Actual delivery and return</v>
      </c>
      <c r="D21" s="3"/>
      <c r="E21" s="3"/>
      <c r="F21" s="3"/>
    </row>
    <row r="22" ht="22" customHeight="1">
      <c r="A22" s="3" t="str">
        <v>Total client hours</v>
      </c>
      <c r="B22" s="18" t="str">
        <f>IF(B19&lt;&gt;"Ready","",SUMIFS('Labour detail'!$C$8:$C$27,'Labour detail'!$A$8:$A$27,"A"))</f>
      </c>
      <c r="C22" s="18" t="str">
        <f>IF(C19&lt;&gt;"Ready","",SUMIFS('Labour detail'!$C$8:$C$27,'Labour detail'!$A$8:$A$27,"B"))</f>
      </c>
      <c r="D22" s="3"/>
      <c r="E22" s="10" t="str">
        <v>Includes review, calls and uncharged work.</v>
      </c>
      <c r="F22" s="3"/>
    </row>
    <row r="23" ht="22" customHeight="1">
      <c r="A23" s="3" t="str">
        <v>Labour cost</v>
      </c>
      <c r="B23" s="18" t="str">
        <f>IF(B19&lt;&gt;"Ready","",SUMIFS('Labour detail'!$E$8:$E$27,'Labour detail'!$A$8:$A$27,"A"))</f>
      </c>
      <c r="C23" s="18" t="str">
        <f>IF(C19&lt;&gt;"Ready","",SUMIFS('Labour detail'!$E$8:$E$27,'Labour detail'!$A$8:$A$27,"B"))</f>
      </c>
      <c r="D23" s="3"/>
      <c r="E23" s="10" t="str">
        <v>Employment cost by person or role, excluding shared overhead.</v>
      </c>
      <c r="F23" s="3"/>
    </row>
    <row r="24" ht="22" customHeight="1">
      <c r="A24" s="22" t="str">
        <v>Contribution before shared overhead</v>
      </c>
      <c r="B24" s="23" t="str">
        <f>IF(B19&lt;&gt;"Ready","",B15-B23-B16)</f>
      </c>
      <c r="C24" s="23" t="str">
        <f>IF(C19&lt;&gt;"Ready","",C15-C23-C16)</f>
      </c>
      <c r="D24" s="3"/>
      <c r="E24" s="10" t="str">
        <v>Fees after labour and direct expenses.</v>
      </c>
      <c r="F24" s="3"/>
    </row>
    <row r="25" ht="22" customHeight="1">
      <c r="A25" s="20" t="str">
        <v>Contribution margin</v>
      </c>
      <c r="B25" s="21" t="str">
        <f>IF(OR(B19&lt;&gt;"Ready",B15=0),"",B24/B15)</f>
      </c>
      <c r="C25" s="21" t="str">
        <f>IF(OR(C19&lt;&gt;"Ready",C15=0),"",C24/C15)</f>
      </c>
      <c r="D25" s="3"/>
      <c r="E25" s="10" t="str"/>
      <c r="F25" s="3"/>
    </row>
    <row r="26" ht="22" customHeight="1">
      <c r="A26" s="3" t="str">
        <v>Effective hourly revenue</v>
      </c>
      <c r="B26" s="18" t="str">
        <f>IF(OR(B19&lt;&gt;"Ready",B22=0),"",B15/B22)</f>
      </c>
      <c r="C26" s="18" t="str">
        <f>IF(OR(C19&lt;&gt;"Ready",C22=0),"",C15/C22)</f>
      </c>
      <c r="D26" s="3"/>
      <c r="E26" s="10" t="str">
        <v>Fees per client hour, before costs.</v>
      </c>
      <c r="F26" s="3"/>
    </row>
    <row r="27" ht="22" customHeight="1">
      <c r="A27" s="3" t="str">
        <v>Allocated shared overhead</v>
      </c>
      <c r="B27" s="18" t="str">
        <f>IF(OR(B19&lt;&gt;"Ready",$B$8&lt;&gt;"Allocate per hour"),"",B22*$B$9)</f>
      </c>
      <c r="C27" s="18" t="str">
        <f>IF(OR(C19&lt;&gt;"Ready",$B$8&lt;&gt;"Allocate per hour"),"",C22*$B$9)</f>
      </c>
      <c r="D27" s="3"/>
      <c r="E27" s="10" t="str"/>
      <c r="F27" s="3"/>
    </row>
    <row r="28" ht="22" customHeight="1">
      <c r="A28" s="22" t="str">
        <v>Estimated client profit after overhead</v>
      </c>
      <c r="B28" s="23" t="str">
        <f>IF(OR(B19&lt;&gt;"Ready",$B$8&lt;&gt;"Allocate per hour"),"",B24-B27)</f>
      </c>
      <c r="C28" s="23" t="str">
        <f>IF(OR(C19&lt;&gt;"Ready",$B$8&lt;&gt;"Allocate per hour"),"",C24-C27)</f>
      </c>
      <c r="D28" s="3"/>
      <c r="E28" s="10" t="str">
        <v>After allocated overhead; before financing and income tax.</v>
      </c>
      <c r="F28" s="3"/>
    </row>
    <row r="29" ht="22" customHeight="1">
      <c r="A29" s="20" t="str">
        <v>Estimated margin after overhead</v>
      </c>
      <c r="B29" s="21" t="str">
        <f>IF(OR(B19&lt;&gt;"Ready",$B$8&lt;&gt;"Allocate per hour",B15=0),"",B28/B15)</f>
      </c>
      <c r="C29" s="21" t="str">
        <f>IF(OR(C19&lt;&gt;"Ready",$B$8&lt;&gt;"Allocate per hour",C15=0),"",C28/C15)</f>
      </c>
      <c r="D29" s="3"/>
      <c r="E29" s="10" t="str"/>
      <c r="F29" s="3"/>
    </row>
    <row r="30" ht="4" customHeight="1">
      <c r="A30" s="3"/>
      <c r="B30" s="3"/>
      <c r="C30" s="3"/>
      <c r="D30" s="3"/>
      <c r="E30" s="3"/>
      <c r="F30" s="3"/>
    </row>
    <row r="31" ht="4" customHeight="1">
      <c r="A31" s="3"/>
      <c r="B31" s="3"/>
      <c r="C31" s="3"/>
      <c r="D31" s="3"/>
      <c r="E31" s="3"/>
      <c r="F31" s="3"/>
    </row>
    <row r="32" ht="28" customHeight="1">
      <c r="A32" s="6" t="str">
        <v>Pricing scenario</v>
      </c>
      <c r="B32" s="6" t="str">
        <v>Pricing scenario</v>
      </c>
      <c r="C32" s="6" t="str">
        <v>Pricing scenario</v>
      </c>
      <c r="D32" s="3"/>
      <c r="E32" s="3"/>
      <c r="F32" s="3"/>
    </row>
    <row r="33" ht="22" customHeight="1">
      <c r="A33" s="3" t="str">
        <v>Minimum fee for target margin</v>
      </c>
      <c r="B33" s="18" t="str">
        <f>IF(OR(B19&lt;&gt;"Ready",NOT(ISNUMBER($B$10)),$B$10&lt;0,$B$10&gt;=1),"",(B23+B16+IF($B$8="Allocate per hour",B27,0))/(1-$B$10))</f>
      </c>
      <c r="C33" s="18" t="str">
        <f>IF(OR(C19&lt;&gt;"Ready",NOT(ISNUMBER($B$10)),$B$10&lt;0,$B$10&gt;=1),"",(C23+C16+IF($B$8="Allocate per hour",C27,0))/(1-$B$10))</f>
      </c>
      <c r="D33" s="3"/>
      <c r="E33" s="10" t="str">
        <v>Contribution target when shared overhead is excluded.</v>
      </c>
      <c r="F33" s="3"/>
    </row>
    <row r="34" ht="22" customHeight="1">
      <c r="A34" s="3" t="str">
        <v>Fee increase needed</v>
      </c>
      <c r="B34" s="18" t="str">
        <f>IF(ISNUMBER(B33),MAX(0,B33-B15),"")</f>
      </c>
      <c r="C34" s="18" t="str">
        <f>IF(ISNUMBER(C33),MAX(0,C33-C15),"")</f>
      </c>
      <c r="D34" s="3"/>
      <c r="E34" s="10" t="str">
        <v>0 when the current fee already meets the target.</v>
      </c>
      <c r="F34" s="3"/>
    </row>
    <row r="35" ht="22" customHeight="1">
      <c r="A35" s="3" t="str">
        <v>Hours the current fee supports</v>
      </c>
      <c r="B35" s="18" t="str">
        <f>IF(OR(NOT(ISNUMBER(B33)),B22=0),"",IF(OR(B23/B22+IF($B$8="Allocate per hour",$B$9,0)=0,B15*(1-$B$10)&lt;B16),"n.a.",(B15*(1-$B$10)-B16)/(B23/B22+IF($B$8="Allocate per hour",$B$9,0))))</f>
      </c>
      <c r="C35" s="18" t="str">
        <f>IF(OR(NOT(ISNUMBER(C33)),C22=0),"",IF(OR(C23/C22+IF($B$8="Allocate per hour",$B$9,0)=0,C15*(1-$B$10)&lt;C16),"n.a.",(C15*(1-$B$10)-C16)/(C23/C22+IF($B$8="Allocate per hour",$B$9,0))))</f>
      </c>
      <c r="D35" s="3"/>
      <c r="E35" s="10" t="str">
        <v>At the target margin; n.a. if a time-only change cannot achieve it.</v>
      </c>
      <c r="F35" s="3"/>
    </row>
    <row r="36" ht="4" customHeight="1">
      <c r="A36" s="3"/>
      <c r="B36" s="3"/>
      <c r="C36" s="3"/>
      <c r="D36" s="3"/>
      <c r="E36" s="3"/>
      <c r="F36" s="3"/>
    </row>
    <row r="37" ht="24" customHeight="1">
      <c r="A37" s="24" t="str">
        <v>Scenarios assume the current hourly labour mix and direct expenses.</v>
      </c>
      <c r="B37" s="24" t="str">
        <v>Scenarios assume the current hourly labour mix and direct expenses.</v>
      </c>
      <c r="C37" s="24" t="str">
        <v>Scenarios assume the current hourly labour mix and direct expenses.</v>
      </c>
      <c r="D37" s="24" t="str">
        <v>Scenarios assume the current hourly labour mix and direct expenses.</v>
      </c>
      <c r="E37" s="24" t="str">
        <v>Scenarios assume the current hourly labour mix and direct expenses.</v>
      </c>
      <c r="F37" s="3"/>
    </row>
    <row r="38" ht="4" customHeight="1">
      <c r="A38" s="3"/>
      <c r="B38" s="3"/>
      <c r="C38" s="3"/>
      <c r="D38" s="3"/>
      <c r="E38" s="3"/>
      <c r="F38" s="3"/>
    </row>
    <row r="39" ht="36" customHeight="1">
      <c r="A39" s="3" t="str">
        <v>Decision / next action</v>
      </c>
      <c r="B39" s="9"/>
      <c r="C39" s="9"/>
      <c r="D39" s="3"/>
      <c r="E39" s="3"/>
      <c r="F39" s="3"/>
    </row>
    <row r="40" ht="36" customHeight="1">
      <c r="A40" s="3" t="str">
        <v>Owner and next review</v>
      </c>
      <c r="B40" s="9"/>
      <c r="C40" s="9"/>
      <c r="D40" s="3"/>
      <c r="E40" s="3"/>
      <c r="F40" s="3"/>
    </row>
    <row r="41" ht="4" customHeight="1">
      <c r="A41" s="3"/>
      <c r="B41" s="3"/>
      <c r="C41" s="3"/>
      <c r="D41" s="3"/>
      <c r="E41" s="3"/>
      <c r="F41" s="3"/>
    </row>
    <row r="42" ht="24" customHeight="1">
      <c r="A42" s="10" t="str">
        <v>Blank costs leave dependent results unavailable; 0 means none.</v>
      </c>
      <c r="B42" s="10" t="str">
        <v>Blank costs leave dependent results unavailable; 0 means none.</v>
      </c>
      <c r="C42" s="10" t="str">
        <v>Blank costs leave dependent results unavailable; 0 means none.</v>
      </c>
      <c r="D42" s="10" t="str">
        <v>Blank costs leave dependent results unavailable; 0 means none.</v>
      </c>
      <c r="E42" s="10" t="str">
        <v>Blank costs leave dependent results unavailable; 0 means none.</v>
      </c>
      <c r="F42" s="3"/>
    </row>
    <row r="43" ht="22" customHeight="1">
      <c r="A43" s="25" t="str">
        <v>MinuteDock guide: https://minutedock.com/academy/how-accounting-firms-can-improve-client-profitability</v>
      </c>
      <c r="B43" s="25" t="str">
        <v>MinuteDock guide: https://minutedock.com/academy/how-accounting-firms-can-improve-client-profitability</v>
      </c>
      <c r="C43" s="25" t="str">
        <v>MinuteDock guide: https://minutedock.com/academy/how-accounting-firms-can-improve-client-profitability</v>
      </c>
      <c r="D43" s="25" t="str">
        <v>MinuteDock guide: https://minutedock.com/academy/how-accounting-firms-can-improve-client-profitability</v>
      </c>
      <c r="E43" s="25" t="str">
        <v>MinuteDock guide: https://minutedock.com/academy/how-accounting-firms-can-improve-client-profitability</v>
      </c>
      <c r="F43" s="3"/>
    </row>
    <row r="44" ht="8" customHeight="1"/>
    <row r="46" ht="8" customHeight="1"/>
  </sheetData>
  <mergeCells>
    <mergeCell ref="A2:E2"/>
    <mergeCell ref="A3:E3"/>
    <mergeCell ref="A5:C5"/>
    <mergeCell ref="B6:C6"/>
    <mergeCell ref="B7:C7"/>
    <mergeCell ref="B8:C8"/>
    <mergeCell ref="B9:C9"/>
    <mergeCell ref="B10:C10"/>
    <mergeCell ref="B11:C11"/>
    <mergeCell ref="A21:C21"/>
    <mergeCell ref="A32:C32"/>
    <mergeCell ref="A37:E37"/>
    <mergeCell ref="A42:E42"/>
    <mergeCell ref="A43:E43"/>
  </mergeCells>
  <dataValidations count="7">
    <dataValidation type="decimal" operator="greaterThanOrEqual" sqref="B9:C9">
      <formula1>0</formula1>
    </dataValidation>
    <dataValidation type="decimal" operator="greaterThanOrEqual" sqref="C10">
      <formula1>0</formula1>
    </dataValidation>
    <dataValidation type="list" sqref="B8">
      <formula1>"Exclude shared overhead,Allocate per hour"</formula1>
    </dataValidation>
    <dataValidation type="decimal" operator="between" sqref="B10">
      <formula1>0</formula1>
      <formula2>0.999999</formula2>
    </dataValidation>
    <dataValidation type="decimal" operator="greaterThanOrEqual" sqref="B15:C15">
      <formula1>0</formula1>
    </dataValidation>
    <dataValidation type="decimal" operator="greaterThanOrEqual" sqref="B16:C16">
      <formula1>0</formula1>
    </dataValidation>
    <dataValidation type="decimal" operator="greaterThanOrEqual" sqref="B17:C17">
      <formula1>0</formula1>
    </dataValidation>
  </dataValidations>
  <printOptions horizontalCentered="1"/>
  <pageMargins left="0.25" right="0.25" top="0.35" bottom="0.35" header="0.15" footer="0.15"/>
  <pageSetup paperSize="9" orientation="landscape" fitToWidth="1" fitToHeight="0"/>
  <headerFooter>
    <oddFooter>&amp;L&amp;A&amp;RPage &amp;P of &amp;N</oddFooter>
  </headerFooter>
  <rowBreaks count="1" manualBreakCount="1">
    <brk id="20" min="0" max="16383" man="1"/>
  </rowBreaks>
</worksheet>
</file>

<file path=xl/worksheets/sheet2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13" hidden="0" customWidth="1"/>
    <col min="2" max="2" width="31" hidden="0" customWidth="1"/>
    <col min="3" max="3" width="17" hidden="0" customWidth="1"/>
    <col min="4" max="4" width="21" hidden="0" customWidth="1"/>
    <col min="5" max="5" width="22" hidden="0" customWidth="1"/>
    <col min="6" max="6" width="34" hidden="0" customWidth="1"/>
  </cols>
  <sheetData>
    <row r="1" ht="8" customHeight="1">
      <c r="A1" s="3"/>
      <c r="B1" s="3"/>
      <c r="C1" s="3"/>
      <c r="D1" s="3"/>
      <c r="E1" s="3"/>
      <c r="F1" s="3"/>
    </row>
    <row r="2" ht="30" customHeight="1">
      <c r="A2" s="4" t="str">
        <v>Labour detail</v>
      </c>
      <c r="B2" s="4" t="str">
        <v>Labour detail</v>
      </c>
      <c r="C2" s="4" t="str">
        <v>Labour detail</v>
      </c>
      <c r="D2" s="4" t="str">
        <v>Labour detail</v>
      </c>
      <c r="E2" s="4" t="str">
        <v>Labour detail</v>
      </c>
      <c r="F2" s="4" t="str">
        <v>Labour detail</v>
      </c>
    </row>
    <row r="3" ht="24" customHeight="1">
      <c r="A3" s="3" t="str">
        <v>Client slots A and B match the comparison. Hours are decimal.</v>
      </c>
      <c r="B3" s="3" t="str">
        <v>Client slots A and B match the comparison. Hours are decimal.</v>
      </c>
      <c r="C3" s="3" t="str">
        <v>Client slots A and B match the comparison. Hours are decimal.</v>
      </c>
      <c r="D3" s="3" t="str">
        <v>Client slots A and B match the comparison. Hours are decimal.</v>
      </c>
      <c r="E3" s="3" t="str">
        <v>Client slots A and B match the comparison. Hours are decimal.</v>
      </c>
      <c r="F3" s="3" t="str">
        <v>Client slots A and B match the comparison. Hours are decimal.</v>
      </c>
    </row>
    <row r="4" ht="24" customHeight="1">
      <c r="A4" s="3" t="str">
        <v>Hourly costs link by person or role to Cost rates. Employment cost, not billing rate; shared overhead stays separate.</v>
      </c>
      <c r="B4" s="3" t="str">
        <v>Hourly costs link by person or role to Cost rates. Employment cost, not billing rate; shared overhead stays separate.</v>
      </c>
      <c r="C4" s="3" t="str">
        <v>Hourly costs link by person or role to Cost rates. Employment cost, not billing rate; shared overhead stays separate.</v>
      </c>
      <c r="D4" s="3" t="str">
        <v>Hourly costs link by person or role to Cost rates. Employment cost, not billing rate; shared overhead stays separate.</v>
      </c>
      <c r="E4" s="3" t="str">
        <v>Hourly costs link by person or role to Cost rates. Employment cost, not billing rate; shared overhead stays separate.</v>
      </c>
      <c r="F4" s="3" t="str">
        <v>Hourly costs link by person or role to Cost rates. Employment cost, not billing rate; shared overhead stays separate.</v>
      </c>
    </row>
    <row r="5" ht="26" customHeight="1">
      <c r="A5" s="3" t="str">
        <v>Formula range: rows 8–27. To extend, insert within it and copy D:F. Blank cost = unknown; 0 = none.</v>
      </c>
      <c r="B5" s="3" t="str">
        <v>Formula range: rows 8–27. To extend, insert within it and copy D:F. Blank cost = unknown; 0 = none.</v>
      </c>
      <c r="C5" s="3" t="str">
        <v>Formula range: rows 8–27. To extend, insert within it and copy D:F. Blank cost = unknown; 0 = none.</v>
      </c>
      <c r="D5" s="3" t="str">
        <v>Formula range: rows 8–27. To extend, insert within it and copy D:F. Blank cost = unknown; 0 = none.</v>
      </c>
      <c r="E5" s="3" t="str">
        <v>Formula range: rows 8–27. To extend, insert within it and copy D:F. Blank cost = unknown; 0 = none.</v>
      </c>
      <c r="F5" s="3" t="str">
        <v>Formula range: rows 8–27. To extend, insert within it and copy D:F. Blank cost = unknown; 0 = none.</v>
      </c>
    </row>
    <row r="6" ht="24" customHeight="1">
      <c r="A6" s="3" t="str">
        <f>IF('Client comparison'!B14="","Client A","A: "&amp;'Client comparison'!B14)</f>
        <v>Client A</v>
      </c>
      <c r="B6" s="3" t="str"/>
      <c r="C6" s="3" t="str"/>
      <c r="D6" s="3" t="str">
        <f>IF('Client comparison'!C14="","Client B","B: "&amp;'Client comparison'!C14)</f>
        <v>Client B</v>
      </c>
      <c r="E6" s="3" t="str"/>
      <c r="F6" s="3" t="str"/>
    </row>
    <row r="7" ht="36" customHeight="1">
      <c r="A7" s="15" t="str">
        <v>Client slot</v>
      </c>
      <c r="B7" s="15" t="str">
        <v>Person or role</v>
      </c>
      <c r="C7" s="15" t="str">
        <v>Hours</v>
      </c>
      <c r="D7" s="15" t="str">
        <v>Hourly labour cost</v>
      </c>
      <c r="E7" s="15" t="str">
        <v>Labour cost</v>
      </c>
      <c r="F7" s="15" t="str">
        <v>Input check</v>
      </c>
    </row>
    <row r="8" ht="18" customHeight="1">
      <c r="A8" s="7"/>
      <c r="B8" s="7"/>
      <c r="C8" s="26"/>
      <c r="D8" s="17" t="str">
        <f>IF(OR(B8="",COUNTIFS('Cost rates'!$A$8:$A$27,B8)&lt;&gt;1),"",IF(ISNUMBER(INDEX('Cost rates'!$E$8:$E$27,MATCH(B8,'Cost rates'!$A$8:$A$27,0))),INDEX('Cost rates'!$E$8:$E$27,MATCH(B8,'Cost rates'!$A$8:$A$27,0)),""))</f>
      </c>
      <c r="E8" s="17" t="str">
        <f>IF(F8="Complete",C8*D8,"")</f>
      </c>
      <c r="F8" s="16" t="str">
        <f>IF(COUNTA(A8:C8)=0,"",IF(AND(A8&lt;&gt;"A",A8&lt;&gt;"B"),"Choose a client slot",IF(B8="","Enter person or role",IF(OR(NOT(ISNUMBER(C8)),C8&lt;0),"Enter hours (0 or more)",IF(OR(NOT(ISNUMBER(D8)),D8&lt;0),"Set this person or role in Cost rates","Complete")))))</f>
      </c>
    </row>
    <row r="9" ht="18" customHeight="1">
      <c r="A9" s="7"/>
      <c r="B9" s="7"/>
      <c r="C9" s="26"/>
      <c r="D9" s="17" t="str">
        <f>IF(OR(B9="",COUNTIFS('Cost rates'!$A$8:$A$27,B9)&lt;&gt;1),"",IF(ISNUMBER(INDEX('Cost rates'!$E$8:$E$27,MATCH(B9,'Cost rates'!$A$8:$A$27,0))),INDEX('Cost rates'!$E$8:$E$27,MATCH(B9,'Cost rates'!$A$8:$A$27,0)),""))</f>
      </c>
      <c r="E9" s="17" t="str">
        <f>IF(F9="Complete",C9*D9,"")</f>
      </c>
      <c r="F9" s="16" t="str">
        <f>IF(COUNTA(A9:C9)=0,"",IF(AND(A9&lt;&gt;"A",A9&lt;&gt;"B"),"Choose a client slot",IF(B9="","Enter person or role",IF(OR(NOT(ISNUMBER(C9)),C9&lt;0),"Enter hours (0 or more)",IF(OR(NOT(ISNUMBER(D9)),D9&lt;0),"Set this person or role in Cost rates","Complete")))))</f>
      </c>
    </row>
    <row r="10" ht="18" customHeight="1">
      <c r="A10" s="7"/>
      <c r="B10" s="7"/>
      <c r="C10" s="26"/>
      <c r="D10" s="17" t="str">
        <f>IF(OR(B10="",COUNTIFS('Cost rates'!$A$8:$A$27,B10)&lt;&gt;1),"",IF(ISNUMBER(INDEX('Cost rates'!$E$8:$E$27,MATCH(B10,'Cost rates'!$A$8:$A$27,0))),INDEX('Cost rates'!$E$8:$E$27,MATCH(B10,'Cost rates'!$A$8:$A$27,0)),""))</f>
      </c>
      <c r="E10" s="17" t="str">
        <f>IF(F10="Complete",C10*D10,"")</f>
      </c>
      <c r="F10" s="16" t="str">
        <f>IF(COUNTA(A10:C10)=0,"",IF(AND(A10&lt;&gt;"A",A10&lt;&gt;"B"),"Choose a client slot",IF(B10="","Enter person or role",IF(OR(NOT(ISNUMBER(C10)),C10&lt;0),"Enter hours (0 or more)",IF(OR(NOT(ISNUMBER(D10)),D10&lt;0),"Set this person or role in Cost rates","Complete")))))</f>
      </c>
    </row>
    <row r="11" ht="18" customHeight="1">
      <c r="A11" s="7"/>
      <c r="B11" s="7"/>
      <c r="C11" s="26"/>
      <c r="D11" s="17" t="str">
        <f>IF(OR(B11="",COUNTIFS('Cost rates'!$A$8:$A$27,B11)&lt;&gt;1),"",IF(ISNUMBER(INDEX('Cost rates'!$E$8:$E$27,MATCH(B11,'Cost rates'!$A$8:$A$27,0))),INDEX('Cost rates'!$E$8:$E$27,MATCH(B11,'Cost rates'!$A$8:$A$27,0)),""))</f>
      </c>
      <c r="E11" s="17" t="str">
        <f>IF(F11="Complete",C11*D11,"")</f>
      </c>
      <c r="F11" s="16" t="str">
        <f>IF(COUNTA(A11:C11)=0,"",IF(AND(A11&lt;&gt;"A",A11&lt;&gt;"B"),"Choose a client slot",IF(B11="","Enter person or role",IF(OR(NOT(ISNUMBER(C11)),C11&lt;0),"Enter hours (0 or more)",IF(OR(NOT(ISNUMBER(D11)),D11&lt;0),"Set this person or role in Cost rates","Complete")))))</f>
      </c>
    </row>
    <row r="12" ht="18" customHeight="1">
      <c r="A12" s="7"/>
      <c r="B12" s="7"/>
      <c r="C12" s="26"/>
      <c r="D12" s="17" t="str">
        <f>IF(OR(B12="",COUNTIFS('Cost rates'!$A$8:$A$27,B12)&lt;&gt;1),"",IF(ISNUMBER(INDEX('Cost rates'!$E$8:$E$27,MATCH(B12,'Cost rates'!$A$8:$A$27,0))),INDEX('Cost rates'!$E$8:$E$27,MATCH(B12,'Cost rates'!$A$8:$A$27,0)),""))</f>
      </c>
      <c r="E12" s="17" t="str">
        <f>IF(F12="Complete",C12*D12,"")</f>
      </c>
      <c r="F12" s="16" t="str">
        <f>IF(COUNTA(A12:C12)=0,"",IF(AND(A12&lt;&gt;"A",A12&lt;&gt;"B"),"Choose a client slot",IF(B12="","Enter person or role",IF(OR(NOT(ISNUMBER(C12)),C12&lt;0),"Enter hours (0 or more)",IF(OR(NOT(ISNUMBER(D12)),D12&lt;0),"Set this person or role in Cost rates","Complete")))))</f>
      </c>
    </row>
    <row r="13" ht="18" customHeight="1">
      <c r="A13" s="7"/>
      <c r="B13" s="7"/>
      <c r="C13" s="26"/>
      <c r="D13" s="17" t="str">
        <f>IF(OR(B13="",COUNTIFS('Cost rates'!$A$8:$A$27,B13)&lt;&gt;1),"",IF(ISNUMBER(INDEX('Cost rates'!$E$8:$E$27,MATCH(B13,'Cost rates'!$A$8:$A$27,0))),INDEX('Cost rates'!$E$8:$E$27,MATCH(B13,'Cost rates'!$A$8:$A$27,0)),""))</f>
      </c>
      <c r="E13" s="17" t="str">
        <f>IF(F13="Complete",C13*D13,"")</f>
      </c>
      <c r="F13" s="16" t="str">
        <f>IF(COUNTA(A13:C13)=0,"",IF(AND(A13&lt;&gt;"A",A13&lt;&gt;"B"),"Choose a client slot",IF(B13="","Enter person or role",IF(OR(NOT(ISNUMBER(C13)),C13&lt;0),"Enter hours (0 or more)",IF(OR(NOT(ISNUMBER(D13)),D13&lt;0),"Set this person or role in Cost rates","Complete")))))</f>
      </c>
    </row>
    <row r="14" ht="18" customHeight="1">
      <c r="A14" s="7"/>
      <c r="B14" s="7"/>
      <c r="C14" s="26"/>
      <c r="D14" s="17" t="str">
        <f>IF(OR(B14="",COUNTIFS('Cost rates'!$A$8:$A$27,B14)&lt;&gt;1),"",IF(ISNUMBER(INDEX('Cost rates'!$E$8:$E$27,MATCH(B14,'Cost rates'!$A$8:$A$27,0))),INDEX('Cost rates'!$E$8:$E$27,MATCH(B14,'Cost rates'!$A$8:$A$27,0)),""))</f>
      </c>
      <c r="E14" s="17" t="str">
        <f>IF(F14="Complete",C14*D14,"")</f>
      </c>
      <c r="F14" s="16" t="str">
        <f>IF(COUNTA(A14:C14)=0,"",IF(AND(A14&lt;&gt;"A",A14&lt;&gt;"B"),"Choose a client slot",IF(B14="","Enter person or role",IF(OR(NOT(ISNUMBER(C14)),C14&lt;0),"Enter hours (0 or more)",IF(OR(NOT(ISNUMBER(D14)),D14&lt;0),"Set this person or role in Cost rates","Complete")))))</f>
      </c>
    </row>
    <row r="15" ht="18" customHeight="1">
      <c r="A15" s="7"/>
      <c r="B15" s="7"/>
      <c r="C15" s="26"/>
      <c r="D15" s="17" t="str">
        <f>IF(OR(B15="",COUNTIFS('Cost rates'!$A$8:$A$27,B15)&lt;&gt;1),"",IF(ISNUMBER(INDEX('Cost rates'!$E$8:$E$27,MATCH(B15,'Cost rates'!$A$8:$A$27,0))),INDEX('Cost rates'!$E$8:$E$27,MATCH(B15,'Cost rates'!$A$8:$A$27,0)),""))</f>
      </c>
      <c r="E15" s="17" t="str">
        <f>IF(F15="Complete",C15*D15,"")</f>
      </c>
      <c r="F15" s="16" t="str">
        <f>IF(COUNTA(A15:C15)=0,"",IF(AND(A15&lt;&gt;"A",A15&lt;&gt;"B"),"Choose a client slot",IF(B15="","Enter person or role",IF(OR(NOT(ISNUMBER(C15)),C15&lt;0),"Enter hours (0 or more)",IF(OR(NOT(ISNUMBER(D15)),D15&lt;0),"Set this person or role in Cost rates","Complete")))))</f>
      </c>
    </row>
    <row r="16" ht="18" customHeight="1">
      <c r="A16" s="7"/>
      <c r="B16" s="7"/>
      <c r="C16" s="26"/>
      <c r="D16" s="17" t="str">
        <f>IF(OR(B16="",COUNTIFS('Cost rates'!$A$8:$A$27,B16)&lt;&gt;1),"",IF(ISNUMBER(INDEX('Cost rates'!$E$8:$E$27,MATCH(B16,'Cost rates'!$A$8:$A$27,0))),INDEX('Cost rates'!$E$8:$E$27,MATCH(B16,'Cost rates'!$A$8:$A$27,0)),""))</f>
      </c>
      <c r="E16" s="17" t="str">
        <f>IF(F16="Complete",C16*D16,"")</f>
      </c>
      <c r="F16" s="16" t="str">
        <f>IF(COUNTA(A16:C16)=0,"",IF(AND(A16&lt;&gt;"A",A16&lt;&gt;"B"),"Choose a client slot",IF(B16="","Enter person or role",IF(OR(NOT(ISNUMBER(C16)),C16&lt;0),"Enter hours (0 or more)",IF(OR(NOT(ISNUMBER(D16)),D16&lt;0),"Set this person or role in Cost rates","Complete")))))</f>
      </c>
    </row>
    <row r="17" ht="18" customHeight="1">
      <c r="A17" s="7"/>
      <c r="B17" s="7"/>
      <c r="C17" s="26"/>
      <c r="D17" s="17" t="str">
        <f>IF(OR(B17="",COUNTIFS('Cost rates'!$A$8:$A$27,B17)&lt;&gt;1),"",IF(ISNUMBER(INDEX('Cost rates'!$E$8:$E$27,MATCH(B17,'Cost rates'!$A$8:$A$27,0))),INDEX('Cost rates'!$E$8:$E$27,MATCH(B17,'Cost rates'!$A$8:$A$27,0)),""))</f>
      </c>
      <c r="E17" s="17" t="str">
        <f>IF(F17="Complete",C17*D17,"")</f>
      </c>
      <c r="F17" s="16" t="str">
        <f>IF(COUNTA(A17:C17)=0,"",IF(AND(A17&lt;&gt;"A",A17&lt;&gt;"B"),"Choose a client slot",IF(B17="","Enter person or role",IF(OR(NOT(ISNUMBER(C17)),C17&lt;0),"Enter hours (0 or more)",IF(OR(NOT(ISNUMBER(D17)),D17&lt;0),"Set this person or role in Cost rates","Complete")))))</f>
      </c>
    </row>
    <row r="18" ht="18" customHeight="1">
      <c r="A18" s="7"/>
      <c r="B18" s="7"/>
      <c r="C18" s="26"/>
      <c r="D18" s="17" t="str">
        <f>IF(OR(B18="",COUNTIFS('Cost rates'!$A$8:$A$27,B18)&lt;&gt;1),"",IF(ISNUMBER(INDEX('Cost rates'!$E$8:$E$27,MATCH(B18,'Cost rates'!$A$8:$A$27,0))),INDEX('Cost rates'!$E$8:$E$27,MATCH(B18,'Cost rates'!$A$8:$A$27,0)),""))</f>
      </c>
      <c r="E18" s="17" t="str">
        <f>IF(F18="Complete",C18*D18,"")</f>
      </c>
      <c r="F18" s="16" t="str">
        <f>IF(COUNTA(A18:C18)=0,"",IF(AND(A18&lt;&gt;"A",A18&lt;&gt;"B"),"Choose a client slot",IF(B18="","Enter person or role",IF(OR(NOT(ISNUMBER(C18)),C18&lt;0),"Enter hours (0 or more)",IF(OR(NOT(ISNUMBER(D18)),D18&lt;0),"Set this person or role in Cost rates","Complete")))))</f>
      </c>
    </row>
    <row r="19" ht="18" customHeight="1">
      <c r="A19" s="7"/>
      <c r="B19" s="7"/>
      <c r="C19" s="26"/>
      <c r="D19" s="17" t="str">
        <f>IF(OR(B19="",COUNTIFS('Cost rates'!$A$8:$A$27,B19)&lt;&gt;1),"",IF(ISNUMBER(INDEX('Cost rates'!$E$8:$E$27,MATCH(B19,'Cost rates'!$A$8:$A$27,0))),INDEX('Cost rates'!$E$8:$E$27,MATCH(B19,'Cost rates'!$A$8:$A$27,0)),""))</f>
      </c>
      <c r="E19" s="17" t="str">
        <f>IF(F19="Complete",C19*D19,"")</f>
      </c>
      <c r="F19" s="16" t="str">
        <f>IF(COUNTA(A19:C19)=0,"",IF(AND(A19&lt;&gt;"A",A19&lt;&gt;"B"),"Choose a client slot",IF(B19="","Enter person or role",IF(OR(NOT(ISNUMBER(C19)),C19&lt;0),"Enter hours (0 or more)",IF(OR(NOT(ISNUMBER(D19)),D19&lt;0),"Set this person or role in Cost rates","Complete")))))</f>
      </c>
    </row>
    <row r="20" ht="18" customHeight="1">
      <c r="A20" s="7"/>
      <c r="B20" s="7"/>
      <c r="C20" s="26"/>
      <c r="D20" s="17" t="str">
        <f>IF(OR(B20="",COUNTIFS('Cost rates'!$A$8:$A$27,B20)&lt;&gt;1),"",IF(ISNUMBER(INDEX('Cost rates'!$E$8:$E$27,MATCH(B20,'Cost rates'!$A$8:$A$27,0))),INDEX('Cost rates'!$E$8:$E$27,MATCH(B20,'Cost rates'!$A$8:$A$27,0)),""))</f>
      </c>
      <c r="E20" s="17" t="str">
        <f>IF(F20="Complete",C20*D20,"")</f>
      </c>
      <c r="F20" s="16" t="str">
        <f>IF(COUNTA(A20:C20)=0,"",IF(AND(A20&lt;&gt;"A",A20&lt;&gt;"B"),"Choose a client slot",IF(B20="","Enter person or role",IF(OR(NOT(ISNUMBER(C20)),C20&lt;0),"Enter hours (0 or more)",IF(OR(NOT(ISNUMBER(D20)),D20&lt;0),"Set this person or role in Cost rates","Complete")))))</f>
      </c>
    </row>
    <row r="21" ht="18" customHeight="1">
      <c r="A21" s="7"/>
      <c r="B21" s="7"/>
      <c r="C21" s="26"/>
      <c r="D21" s="17" t="str">
        <f>IF(OR(B21="",COUNTIFS('Cost rates'!$A$8:$A$27,B21)&lt;&gt;1),"",IF(ISNUMBER(INDEX('Cost rates'!$E$8:$E$27,MATCH(B21,'Cost rates'!$A$8:$A$27,0))),INDEX('Cost rates'!$E$8:$E$27,MATCH(B21,'Cost rates'!$A$8:$A$27,0)),""))</f>
      </c>
      <c r="E21" s="17" t="str">
        <f>IF(F21="Complete",C21*D21,"")</f>
      </c>
      <c r="F21" s="16" t="str">
        <f>IF(COUNTA(A21:C21)=0,"",IF(AND(A21&lt;&gt;"A",A21&lt;&gt;"B"),"Choose a client slot",IF(B21="","Enter person or role",IF(OR(NOT(ISNUMBER(C21)),C21&lt;0),"Enter hours (0 or more)",IF(OR(NOT(ISNUMBER(D21)),D21&lt;0),"Set this person or role in Cost rates","Complete")))))</f>
      </c>
    </row>
    <row r="22" ht="18" customHeight="1">
      <c r="A22" s="7"/>
      <c r="B22" s="7"/>
      <c r="C22" s="26"/>
      <c r="D22" s="17" t="str">
        <f>IF(OR(B22="",COUNTIFS('Cost rates'!$A$8:$A$27,B22)&lt;&gt;1),"",IF(ISNUMBER(INDEX('Cost rates'!$E$8:$E$27,MATCH(B22,'Cost rates'!$A$8:$A$27,0))),INDEX('Cost rates'!$E$8:$E$27,MATCH(B22,'Cost rates'!$A$8:$A$27,0)),""))</f>
      </c>
      <c r="E22" s="17" t="str">
        <f>IF(F22="Complete",C22*D22,"")</f>
      </c>
      <c r="F22" s="16" t="str">
        <f>IF(COUNTA(A22:C22)=0,"",IF(AND(A22&lt;&gt;"A",A22&lt;&gt;"B"),"Choose a client slot",IF(B22="","Enter person or role",IF(OR(NOT(ISNUMBER(C22)),C22&lt;0),"Enter hours (0 or more)",IF(OR(NOT(ISNUMBER(D22)),D22&lt;0),"Set this person or role in Cost rates","Complete")))))</f>
      </c>
    </row>
    <row r="23" ht="18" customHeight="1">
      <c r="A23" s="7"/>
      <c r="B23" s="7"/>
      <c r="C23" s="26"/>
      <c r="D23" s="17" t="str">
        <f>IF(OR(B23="",COUNTIFS('Cost rates'!$A$8:$A$27,B23)&lt;&gt;1),"",IF(ISNUMBER(INDEX('Cost rates'!$E$8:$E$27,MATCH(B23,'Cost rates'!$A$8:$A$27,0))),INDEX('Cost rates'!$E$8:$E$27,MATCH(B23,'Cost rates'!$A$8:$A$27,0)),""))</f>
      </c>
      <c r="E23" s="17" t="str">
        <f>IF(F23="Complete",C23*D23,"")</f>
      </c>
      <c r="F23" s="16" t="str">
        <f>IF(COUNTA(A23:C23)=0,"",IF(AND(A23&lt;&gt;"A",A23&lt;&gt;"B"),"Choose a client slot",IF(B23="","Enter person or role",IF(OR(NOT(ISNUMBER(C23)),C23&lt;0),"Enter hours (0 or more)",IF(OR(NOT(ISNUMBER(D23)),D23&lt;0),"Set this person or role in Cost rates","Complete")))))</f>
      </c>
    </row>
    <row r="24" ht="18" customHeight="1">
      <c r="A24" s="7"/>
      <c r="B24" s="7"/>
      <c r="C24" s="26"/>
      <c r="D24" s="17" t="str">
        <f>IF(OR(B24="",COUNTIFS('Cost rates'!$A$8:$A$27,B24)&lt;&gt;1),"",IF(ISNUMBER(INDEX('Cost rates'!$E$8:$E$27,MATCH(B24,'Cost rates'!$A$8:$A$27,0))),INDEX('Cost rates'!$E$8:$E$27,MATCH(B24,'Cost rates'!$A$8:$A$27,0)),""))</f>
      </c>
      <c r="E24" s="17" t="str">
        <f>IF(F24="Complete",C24*D24,"")</f>
      </c>
      <c r="F24" s="16" t="str">
        <f>IF(COUNTA(A24:C24)=0,"",IF(AND(A24&lt;&gt;"A",A24&lt;&gt;"B"),"Choose a client slot",IF(B24="","Enter person or role",IF(OR(NOT(ISNUMBER(C24)),C24&lt;0),"Enter hours (0 or more)",IF(OR(NOT(ISNUMBER(D24)),D24&lt;0),"Set this person or role in Cost rates","Complete")))))</f>
      </c>
    </row>
    <row r="25" ht="18" customHeight="1">
      <c r="A25" s="7"/>
      <c r="B25" s="7"/>
      <c r="C25" s="26"/>
      <c r="D25" s="17" t="str">
        <f>IF(OR(B25="",COUNTIFS('Cost rates'!$A$8:$A$27,B25)&lt;&gt;1),"",IF(ISNUMBER(INDEX('Cost rates'!$E$8:$E$27,MATCH(B25,'Cost rates'!$A$8:$A$27,0))),INDEX('Cost rates'!$E$8:$E$27,MATCH(B25,'Cost rates'!$A$8:$A$27,0)),""))</f>
      </c>
      <c r="E25" s="17" t="str">
        <f>IF(F25="Complete",C25*D25,"")</f>
      </c>
      <c r="F25" s="16" t="str">
        <f>IF(COUNTA(A25:C25)=0,"",IF(AND(A25&lt;&gt;"A",A25&lt;&gt;"B"),"Choose a client slot",IF(B25="","Enter person or role",IF(OR(NOT(ISNUMBER(C25)),C25&lt;0),"Enter hours (0 or more)",IF(OR(NOT(ISNUMBER(D25)),D25&lt;0),"Set this person or role in Cost rates","Complete")))))</f>
      </c>
    </row>
    <row r="26" ht="18" customHeight="1">
      <c r="A26" s="7"/>
      <c r="B26" s="7"/>
      <c r="C26" s="26"/>
      <c r="D26" s="17" t="str">
        <f>IF(OR(B26="",COUNTIFS('Cost rates'!$A$8:$A$27,B26)&lt;&gt;1),"",IF(ISNUMBER(INDEX('Cost rates'!$E$8:$E$27,MATCH(B26,'Cost rates'!$A$8:$A$27,0))),INDEX('Cost rates'!$E$8:$E$27,MATCH(B26,'Cost rates'!$A$8:$A$27,0)),""))</f>
      </c>
      <c r="E26" s="17" t="str">
        <f>IF(F26="Complete",C26*D26,"")</f>
      </c>
      <c r="F26" s="16" t="str">
        <f>IF(COUNTA(A26:C26)=0,"",IF(AND(A26&lt;&gt;"A",A26&lt;&gt;"B"),"Choose a client slot",IF(B26="","Enter person or role",IF(OR(NOT(ISNUMBER(C26)),C26&lt;0),"Enter hours (0 or more)",IF(OR(NOT(ISNUMBER(D26)),D26&lt;0),"Set this person or role in Cost rates","Complete")))))</f>
      </c>
    </row>
    <row r="27" ht="18" customHeight="1">
      <c r="A27" s="7"/>
      <c r="B27" s="7"/>
      <c r="C27" s="26"/>
      <c r="D27" s="17" t="str">
        <f>IF(OR(B27="",COUNTIFS('Cost rates'!$A$8:$A$27,B27)&lt;&gt;1),"",IF(ISNUMBER(INDEX('Cost rates'!$E$8:$E$27,MATCH(B27,'Cost rates'!$A$8:$A$27,0))),INDEX('Cost rates'!$E$8:$E$27,MATCH(B27,'Cost rates'!$A$8:$A$27,0)),""))</f>
      </c>
      <c r="E27" s="17" t="str">
        <f>IF(F27="Complete",C27*D27,"")</f>
      </c>
      <c r="F27" s="16" t="str">
        <f>IF(COUNTA(A27:C27)=0,"",IF(AND(A27&lt;&gt;"A",A27&lt;&gt;"B"),"Choose a client slot",IF(B27="","Enter person or role",IF(OR(NOT(ISNUMBER(C27)),C27&lt;0),"Enter hours (0 or more)",IF(OR(NOT(ISNUMBER(D27)),D27&lt;0),"Set this person or role in Cost rates","Complete")))))</f>
      </c>
    </row>
  </sheetData>
  <mergeCells>
    <mergeCell ref="A2:F2"/>
    <mergeCell ref="A3:F3"/>
    <mergeCell ref="A4:F4"/>
    <mergeCell ref="A5:F5"/>
    <mergeCell ref="A6:C6"/>
    <mergeCell ref="D6:F6"/>
  </mergeCells>
  <dataValidations count="2">
    <dataValidation type="list" sqref="A8:A27">
      <formula1>"A,B"</formula1>
    </dataValidation>
    <dataValidation type="decimal" operator="greaterThanOrEqual" sqref="C8:C27">
      <formula1>0</formula1>
    </dataValidation>
  </dataValidations>
  <printOptions horizontalCentered="1"/>
  <pageMargins left="0.25" right="0.25" top="0.35" bottom="0.35" header="0.15" footer="0.15"/>
  <pageSetup paperSize="9" orientation="landscape" fitToWidth="1" fitToHeight="0"/>
  <headerFooter>
    <oddFooter>&amp;L&amp;A&amp;RPage &amp;P of &amp;N</oddFooter>
  </headerFooter>
  <tableParts count="1">
    <tablePart ns1:id="Rd727c4fe7cb1496d"/>
  </tableParts>
</worksheet>
</file>

<file path=xl/worksheets/sheet3.xml><?xml version="1.0" encoding="utf-8"?>
<worksheet xmlns="http://schemas.openxmlformats.org/spreadsheetml/2006/main">
  <sheetPr>
    <tabColor rgb="FF2C5B47"/>
    <pageSetUpPr fitToPage="1"/>
  </sheetPr>
  <sheetViews>
    <sheetView showGridLines="0" workbookViewId="0"/>
  </sheetViews>
  <sheetFormatPr defaultRowHeight="15"/>
  <cols>
    <col min="1" max="1" width="43" hidden="0" customWidth="1"/>
    <col min="2" max="2" width="23" hidden="0" customWidth="1"/>
    <col min="3" max="3" width="23" hidden="0" customWidth="1"/>
    <col min="4" max="4" width="21" hidden="0" customWidth="1"/>
    <col min="5" max="5" width="22" hidden="0" customWidth="1"/>
    <col min="6" max="6" width="34" hidden="0" customWidth="1"/>
  </cols>
  <sheetData>
    <row r="1" ht="8" customHeight="1">
      <c r="A1" s="3"/>
      <c r="B1" s="3"/>
      <c r="C1" s="3"/>
      <c r="D1" s="3"/>
      <c r="E1" s="3"/>
      <c r="F1" s="3"/>
    </row>
    <row r="2" ht="34" customHeight="1">
      <c r="A2" s="4" t="str">
        <v>Client profitability worksheet</v>
      </c>
      <c r="B2" s="4" t="str">
        <v>Client profitability worksheet</v>
      </c>
      <c r="C2" s="4" t="str">
        <v>Client profitability worksheet</v>
      </c>
      <c r="D2" s="4" t="str">
        <v>Client profitability worksheet</v>
      </c>
      <c r="E2" s="4" t="str">
        <v>Client profitability worksheet</v>
      </c>
      <c r="F2" s="3"/>
    </row>
    <row r="3" ht="26" customHeight="1">
      <c r="A3" s="3" t="str">
        <v>Monthly bookkeeping engagements</v>
      </c>
      <c r="B3" s="3" t="str">
        <v>Monthly bookkeeping engagements</v>
      </c>
      <c r="C3" s="3" t="str">
        <v>Monthly bookkeeping engagements</v>
      </c>
      <c r="D3" s="3" t="str">
        <v>Monthly bookkeeping engagements</v>
      </c>
      <c r="E3" s="3" t="str">
        <v>Monthly bookkeeping engagements</v>
      </c>
      <c r="F3" s="3"/>
    </row>
    <row r="4" ht="8" customHeight="1">
      <c r="A4" s="3"/>
      <c r="B4" s="3"/>
      <c r="C4" s="3"/>
      <c r="D4" s="3"/>
      <c r="E4" s="3"/>
      <c r="F4" s="3"/>
    </row>
    <row r="5" ht="28" customHeight="1">
      <c r="A5" s="6" t="str">
        <v>Review basis</v>
      </c>
      <c r="B5" s="6" t="str">
        <v>Review basis</v>
      </c>
      <c r="C5" s="6" t="str">
        <v>Review basis</v>
      </c>
      <c r="D5" s="3"/>
      <c r="E5" s="3"/>
      <c r="F5" s="3"/>
    </row>
    <row r="6" ht="26" customHeight="1">
      <c r="A6" s="3" t="str">
        <v>Service period</v>
      </c>
      <c r="B6" s="9" t="str">
        <v>October 2026</v>
      </c>
      <c r="C6" s="9" t="str">
        <v>October 2026</v>
      </c>
      <c r="D6" s="3"/>
      <c r="E6" s="10" t="str">
        <v>Fees and work for the same period, including allocated advance or unbilled fees.</v>
      </c>
      <c r="F6" s="3" t="str"/>
    </row>
    <row r="7" ht="26" customHeight="1">
      <c r="A7" s="3" t="str">
        <v>Currency</v>
      </c>
      <c r="B7" s="9" t="str">
        <v>NZD</v>
      </c>
      <c r="C7" s="9" t="str">
        <v>NZD</v>
      </c>
      <c r="D7" s="3"/>
      <c r="E7" s="10" t="str">
        <v>All amounts exclude GST, VAT or sales tax.</v>
      </c>
      <c r="F7" s="3" t="str"/>
    </row>
    <row r="8" ht="26" customHeight="1">
      <c r="A8" s="3" t="str">
        <v>Shared overhead</v>
      </c>
      <c r="B8" s="9" t="str">
        <v>Allocate per hour</v>
      </c>
      <c r="C8" s="9" t="str">
        <v>Allocate per hour</v>
      </c>
      <c r="D8" s="3"/>
      <c r="E8" s="10" t="str">
        <v>Excluding overhead leaves profit-after-overhead results blank.</v>
      </c>
      <c r="F8" s="3" t="str"/>
    </row>
    <row r="9" ht="26" customHeight="1">
      <c r="A9" s="3" t="str">
        <v>Overhead per delivery hour</v>
      </c>
      <c r="B9" s="11" t="n">
        <v>15</v>
      </c>
      <c r="C9" s="11" t="n">
        <v>15</v>
      </c>
      <c r="D9" s="3"/>
      <c r="E9" s="10" t="str">
        <v>Shared costs not already included in labour or direct expenses.</v>
      </c>
      <c r="F9" s="3" t="str"/>
    </row>
    <row r="10" ht="26" customHeight="1">
      <c r="A10" s="3" t="str">
        <v>Target margin</v>
      </c>
      <c r="B10" s="12" t="n">
        <v>0.3</v>
      </c>
      <c r="C10" s="11" t="n">
        <v>0.3</v>
      </c>
      <c r="D10" s="3"/>
      <c r="E10" s="10" t="str">
        <v>Pricing scenario only: 0% to below 100%, on the chosen overhead basis.</v>
      </c>
      <c r="F10" s="3" t="str"/>
    </row>
    <row r="11" ht="26" customHeight="1">
      <c r="A11" s="3" t="str">
        <v>Collections as at</v>
      </c>
      <c r="B11" s="9" t="str">
        <v>31 October 2026</v>
      </c>
      <c r="C11" s="9" t="str">
        <v>31 October 2026</v>
      </c>
      <c r="D11" s="3"/>
      <c r="E11" s="10" t="str">
        <v>Optional; relates to the fees compared below.</v>
      </c>
      <c r="F11" s="3" t="str"/>
    </row>
    <row r="12" ht="8" customHeight="1">
      <c r="A12" s="3"/>
      <c r="B12" s="3"/>
      <c r="C12" s="3"/>
      <c r="D12" s="3"/>
      <c r="E12" s="3"/>
      <c r="F12" s="3"/>
    </row>
    <row r="13" ht="27" customHeight="1">
      <c r="A13" s="15"/>
      <c r="B13" s="15" t="str">
        <v>Client A</v>
      </c>
      <c r="C13" s="15" t="str">
        <v>Client B</v>
      </c>
      <c r="D13" s="3"/>
      <c r="E13" s="3"/>
      <c r="F13" s="3"/>
    </row>
    <row r="14" ht="26" customHeight="1">
      <c r="A14" s="3" t="str">
        <v>Client name</v>
      </c>
      <c r="B14" s="9" t="str">
        <v>Harbour Joinery</v>
      </c>
      <c r="C14" s="9" t="str">
        <v>Riverside Physio</v>
      </c>
      <c r="D14" s="3"/>
      <c r="E14" s="10" t="str">
        <v>Labour uses client slots A and B even when names change.</v>
      </c>
      <c r="F14" s="3" t="str"/>
    </row>
    <row r="15" ht="26" customHeight="1">
      <c r="A15" s="3" t="str">
        <v>Fees for the service period</v>
      </c>
      <c r="B15" s="11" t="n">
        <v>2000</v>
      </c>
      <c r="C15" s="11" t="n">
        <v>2000</v>
      </c>
      <c r="D15" s="3"/>
      <c r="E15" s="10" t="str">
        <v>Net of credits.</v>
      </c>
      <c r="F15" s="3" t="str"/>
    </row>
    <row r="16" ht="26" customHeight="1">
      <c r="A16" s="3" t="str">
        <v>Direct client expenses</v>
      </c>
      <c r="B16" s="11" t="n">
        <v>100</v>
      </c>
      <c r="C16" s="11" t="n">
        <v>100</v>
      </c>
      <c r="D16" s="3"/>
      <c r="E16" s="10" t="str">
        <v>Client costs not already included in labour.</v>
      </c>
      <c r="F16" s="3" t="str"/>
    </row>
    <row r="17" ht="26" customHeight="1">
      <c r="A17" s="3" t="str">
        <v>Cash collected against these fees</v>
      </c>
      <c r="B17" s="11" t="n">
        <v>2000</v>
      </c>
      <c r="C17" s="11" t="n">
        <v>2000</v>
      </c>
      <c r="D17" s="3"/>
      <c r="E17" s="10" t="str">
        <v>Optional. Margins use fees, not collections.</v>
      </c>
      <c r="F17" s="3" t="str"/>
    </row>
    <row r="18" ht="8" customHeight="1">
      <c r="A18" s="3"/>
      <c r="B18" s="3"/>
      <c r="C18" s="3"/>
      <c r="D18" s="3"/>
      <c r="E18" s="3"/>
      <c r="F18" s="3"/>
    </row>
    <row r="19" ht="40" customHeight="1">
      <c r="A19" s="3" t="str">
        <v>Input check</v>
      </c>
      <c r="B19" s="10" t="str">
        <f>IF(B14="","Enter client name",IF(AND($B$14&lt;&gt;"",$B$14=$C$14),"Use different client names",IF(OR($B$6="",$B$7=""),"Set period and currency",IF(OR(NOT(ISNUMBER(B15)),B15&lt;0),"Enter fees (0 or more)",IF(OR(NOT(ISNUMBER(B16)),B16&lt;0),"Enter direct expenses (0 if none)",IF(COUNTIFS('Worked example'!$F$48:$F$55,"Choose a client slot")&gt;0,"Assign every labour row to A or B",IF(COUNTIFS('Worked example'!$A$48:$A$55,"A")=0,"Add hours in labour detail",IF(COUNTIFS('Worked example'!$A$48:$A$55,"A",'Worked example'!$F$48:$F$55,"&lt;&gt;Complete")&gt;0,"Complete this client's labour rows",IF(AND($B$8&lt;&gt;"Exclude shared overhead",$B$8&lt;&gt;"Allocate per hour"),"Choose overhead treatment",IF(AND($B$8="Allocate per hour",OR(NOT(ISNUMBER($B$9)),$B$9&lt;0)),"Enter overhead rate (0 or more)","Ready"))))))))))</f>
        <v>Ready</v>
      </c>
      <c r="C19" s="10" t="str">
        <f>IF(C14="","Enter client name",IF(AND($B$14&lt;&gt;"",$B$14=$C$14),"Use different client names",IF(OR($B$6="",$B$7=""),"Set period and currency",IF(OR(NOT(ISNUMBER(C15)),C15&lt;0),"Enter fees (0 or more)",IF(OR(NOT(ISNUMBER(C16)),C16&lt;0),"Enter direct expenses (0 if none)",IF(COUNTIFS('Worked example'!$F$48:$F$55,"Choose a client slot")&gt;0,"Assign every labour row to A or B",IF(COUNTIFS('Worked example'!$A$48:$A$55,"B")=0,"Add hours in labour detail",IF(COUNTIFS('Worked example'!$A$48:$A$55,"B",'Worked example'!$F$48:$F$55,"&lt;&gt;Complete")&gt;0,"Complete this client's labour rows",IF(AND($B$8&lt;&gt;"Exclude shared overhead",$B$8&lt;&gt;"Allocate per hour"),"Choose overhead treatment",IF(AND($B$8="Allocate per hour",OR(NOT(ISNUMBER($B$9)),$B$9&lt;0)),"Enter overhead rate (0 or more)","Ready"))))))))))</f>
        <v>Ready</v>
      </c>
      <c r="D19" s="3"/>
      <c r="E19" s="3"/>
      <c r="F19" s="3"/>
    </row>
    <row r="20" ht="8" customHeight="1">
      <c r="A20" s="3"/>
      <c r="B20" s="3"/>
      <c r="C20" s="3"/>
      <c r="D20" s="3"/>
      <c r="E20" s="3"/>
      <c r="F20" s="3"/>
    </row>
    <row r="21" ht="28" customHeight="1">
      <c r="A21" s="6" t="str">
        <v>Actual delivery and return</v>
      </c>
      <c r="B21" s="6" t="str">
        <v>Actual delivery and return</v>
      </c>
      <c r="C21" s="6" t="str">
        <v>Actual delivery and return</v>
      </c>
      <c r="D21" s="3"/>
      <c r="E21" s="3"/>
      <c r="F21" s="3"/>
    </row>
    <row r="22" ht="22" customHeight="1">
      <c r="A22" s="3" t="str">
        <v>Total client hours</v>
      </c>
      <c r="B22" s="18" t="n">
        <f>IF(B19&lt;&gt;"Ready","",SUMIFS('Worked example'!$C$48:$C$55,'Worked example'!$A$48:$A$55,"A"))</f>
        <v>12</v>
      </c>
      <c r="C22" s="18" t="n">
        <f>IF(C19&lt;&gt;"Ready","",SUMIFS('Worked example'!$C$48:$C$55,'Worked example'!$A$48:$A$55,"B"))</f>
        <v>30</v>
      </c>
      <c r="D22" s="3"/>
      <c r="E22" s="10" t="str">
        <v>Includes review, calls and uncharged work.</v>
      </c>
      <c r="F22" s="3" t="str"/>
    </row>
    <row r="23" ht="22" customHeight="1">
      <c r="A23" s="3" t="str">
        <v>Labour cost</v>
      </c>
      <c r="B23" s="18" t="n">
        <f>IF(B19&lt;&gt;"Ready","",SUMIFS('Worked example'!$E$48:$E$55,'Worked example'!$A$48:$A$55,"A"))</f>
        <v>600</v>
      </c>
      <c r="C23" s="18" t="n">
        <f>IF(C19&lt;&gt;"Ready","",SUMIFS('Worked example'!$E$48:$E$55,'Worked example'!$A$48:$A$55,"B"))</f>
        <v>1590</v>
      </c>
      <c r="D23" s="3"/>
      <c r="E23" s="10" t="str">
        <v>Employment cost by person or role, excluding shared overhead.</v>
      </c>
      <c r="F23" s="3" t="str"/>
    </row>
    <row r="24" ht="22" customHeight="1">
      <c r="A24" s="22" t="str">
        <v>Contribution before shared overhead</v>
      </c>
      <c r="B24" s="23" t="n">
        <f>IF(B19&lt;&gt;"Ready","",B15-B23-B16)</f>
        <v>1300</v>
      </c>
      <c r="C24" s="23" t="n">
        <f>IF(C19&lt;&gt;"Ready","",C15-C23-C16)</f>
        <v>310</v>
      </c>
      <c r="D24" s="3"/>
      <c r="E24" s="10" t="str">
        <v>Fees after labour and direct expenses.</v>
      </c>
      <c r="F24" s="3" t="str"/>
    </row>
    <row r="25" ht="22" customHeight="1">
      <c r="A25" s="20" t="str">
        <v>Contribution margin</v>
      </c>
      <c r="B25" s="21" t="n">
        <f>IF(OR(B19&lt;&gt;"Ready",B15=0),"",B24/B15)</f>
        <v>0.65</v>
      </c>
      <c r="C25" s="21" t="n">
        <f>IF(OR(C19&lt;&gt;"Ready",C15=0),"",C24/C15)</f>
        <v>0.155</v>
      </c>
      <c r="D25" s="3"/>
      <c r="E25" s="10" t="str"/>
      <c r="F25" s="3" t="str"/>
    </row>
    <row r="26" ht="22" customHeight="1">
      <c r="A26" s="3" t="str">
        <v>Effective hourly revenue</v>
      </c>
      <c r="B26" s="18" t="n">
        <f>IF(OR(B19&lt;&gt;"Ready",B22=0),"",B15/B22)</f>
        <v>166.66666666666666</v>
      </c>
      <c r="C26" s="18" t="n">
        <f>IF(OR(C19&lt;&gt;"Ready",C22=0),"",C15/C22)</f>
        <v>66.66666666666667</v>
      </c>
      <c r="D26" s="3"/>
      <c r="E26" s="10" t="str">
        <v>Fees per client hour, before costs.</v>
      </c>
      <c r="F26" s="3" t="str"/>
    </row>
    <row r="27" ht="22" customHeight="1">
      <c r="A27" s="3" t="str">
        <v>Allocated shared overhead</v>
      </c>
      <c r="B27" s="18" t="n">
        <f>IF(OR(B19&lt;&gt;"Ready",$B$8&lt;&gt;"Allocate per hour"),"",B22*$B$9)</f>
        <v>180</v>
      </c>
      <c r="C27" s="18" t="n">
        <f>IF(OR(C19&lt;&gt;"Ready",$B$8&lt;&gt;"Allocate per hour"),"",C22*$B$9)</f>
        <v>450</v>
      </c>
      <c r="D27" s="3"/>
      <c r="E27" s="10" t="str"/>
      <c r="F27" s="3" t="str"/>
    </row>
    <row r="28" ht="22" customHeight="1">
      <c r="A28" s="22" t="str">
        <v>Estimated client profit after overhead</v>
      </c>
      <c r="B28" s="23" t="n">
        <f>IF(OR(B19&lt;&gt;"Ready",$B$8&lt;&gt;"Allocate per hour"),"",B24-B27)</f>
        <v>1120</v>
      </c>
      <c r="C28" s="23" t="n">
        <f>IF(OR(C19&lt;&gt;"Ready",$B$8&lt;&gt;"Allocate per hour"),"",C24-C27)</f>
        <v>-140</v>
      </c>
      <c r="D28" s="3"/>
      <c r="E28" s="10" t="str">
        <v>After allocated overhead; before financing and income tax.</v>
      </c>
      <c r="F28" s="3" t="str"/>
    </row>
    <row r="29" ht="22" customHeight="1">
      <c r="A29" s="20" t="str">
        <v>Estimated margin after overhead</v>
      </c>
      <c r="B29" s="21" t="n">
        <f>IF(OR(B19&lt;&gt;"Ready",$B$8&lt;&gt;"Allocate per hour",B15=0),"",B28/B15)</f>
        <v>0.56</v>
      </c>
      <c r="C29" s="21" t="n">
        <f>IF(OR(C19&lt;&gt;"Ready",$B$8&lt;&gt;"Allocate per hour",C15=0),"",C28/C15)</f>
        <v>-0.07</v>
      </c>
      <c r="D29" s="3"/>
      <c r="E29" s="10" t="str"/>
      <c r="F29" s="3" t="str"/>
    </row>
    <row r="30" ht="4" customHeight="1">
      <c r="A30" s="3"/>
      <c r="B30" s="3"/>
      <c r="C30" s="3"/>
      <c r="D30" s="3"/>
      <c r="E30" s="3"/>
      <c r="F30" s="3"/>
    </row>
    <row r="31" ht="4" customHeight="1">
      <c r="A31" s="3"/>
      <c r="B31" s="3"/>
      <c r="C31" s="3"/>
      <c r="D31" s="3"/>
      <c r="E31" s="3"/>
      <c r="F31" s="3"/>
    </row>
    <row r="32" ht="28" customHeight="1">
      <c r="A32" s="6" t="str">
        <v>Pricing scenario</v>
      </c>
      <c r="B32" s="6" t="str">
        <v>Pricing scenario</v>
      </c>
      <c r="C32" s="6" t="str">
        <v>Pricing scenario</v>
      </c>
      <c r="D32" s="3"/>
      <c r="E32" s="3"/>
      <c r="F32" s="3"/>
    </row>
    <row r="33" ht="22" customHeight="1">
      <c r="A33" s="3" t="str">
        <v>Minimum fee for target margin</v>
      </c>
      <c r="B33" s="18" t="n">
        <f>IF(OR(B19&lt;&gt;"Ready",NOT(ISNUMBER($B$10)),$B$10&lt;0,$B$10&gt;=1),"",(B23+B16+IF($B$8="Allocate per hour",B27,0))/(1-$B$10))</f>
        <v>1257.142857142857</v>
      </c>
      <c r="C33" s="18" t="n">
        <f>IF(OR(C19&lt;&gt;"Ready",NOT(ISNUMBER($B$10)),$B$10&lt;0,$B$10&gt;=1),"",(C23+C16+IF($B$8="Allocate per hour",C27,0))/(1-$B$10))</f>
        <v>3057.1428571428573</v>
      </c>
      <c r="D33" s="3"/>
      <c r="E33" s="10" t="str">
        <v>Contribution target when shared overhead is excluded.</v>
      </c>
      <c r="F33" s="3" t="str"/>
    </row>
    <row r="34" ht="22" customHeight="1">
      <c r="A34" s="3" t="str">
        <v>Fee increase needed</v>
      </c>
      <c r="B34" s="18" t="n">
        <f>IF(ISNUMBER(B33),MAX(0,B33-B15),"")</f>
        <v>0</v>
      </c>
      <c r="C34" s="18" t="n">
        <f>IF(ISNUMBER(C33),MAX(0,C33-C15),"")</f>
        <v>1057.1428571428573</v>
      </c>
      <c r="D34" s="3"/>
      <c r="E34" s="10" t="str">
        <v>0 when the current fee already meets the target.</v>
      </c>
      <c r="F34" s="3" t="str"/>
    </row>
    <row r="35" ht="22" customHeight="1">
      <c r="A35" s="3" t="str">
        <v>Hours the current fee supports</v>
      </c>
      <c r="B35" s="18" t="n">
        <f>IF(OR(NOT(ISNUMBER(B33)),B22=0),"",IF(OR(B23/B22+IF($B$8="Allocate per hour",$B$9,0)=0,B15*(1-$B$10)&lt;B16),"n.a.",(B15*(1-$B$10)-B16)/(B23/B22+IF($B$8="Allocate per hour",$B$9,0))))</f>
        <v>20</v>
      </c>
      <c r="C35" s="18" t="n">
        <f>IF(OR(NOT(ISNUMBER(C33)),C22=0),"",IF(OR(C23/C22+IF($B$8="Allocate per hour",$B$9,0)=0,C15*(1-$B$10)&lt;C16),"n.a.",(C15*(1-$B$10)-C16)/(C23/C22+IF($B$8="Allocate per hour",$B$9,0))))</f>
        <v>19.11764705882353</v>
      </c>
      <c r="D35" s="3"/>
      <c r="E35" s="10" t="str">
        <v>At the target margin; n.a. if a time-only change cannot achieve it.</v>
      </c>
      <c r="F35" s="3" t="str"/>
    </row>
    <row r="36" ht="4" customHeight="1">
      <c r="A36" s="3"/>
      <c r="B36" s="3"/>
      <c r="C36" s="3"/>
      <c r="D36" s="3"/>
      <c r="E36" s="3"/>
      <c r="F36" s="3"/>
    </row>
    <row r="37" ht="24" customHeight="1">
      <c r="A37" s="24" t="str">
        <v>Scenarios assume the current hourly labour mix and direct expenses.</v>
      </c>
      <c r="B37" s="24" t="str">
        <v>Scenarios assume the current hourly labour mix and direct expenses.</v>
      </c>
      <c r="C37" s="24" t="str">
        <v>Scenarios assume the current hourly labour mix and direct expenses.</v>
      </c>
      <c r="D37" s="24" t="str">
        <v>Scenarios assume the current hourly labour mix and direct expenses.</v>
      </c>
      <c r="E37" s="24" t="str">
        <v>Scenarios assume the current hourly labour mix and direct expenses.</v>
      </c>
      <c r="F37" s="3"/>
    </row>
    <row r="38" ht="4" customHeight="1">
      <c r="A38" s="3"/>
      <c r="B38" s="3"/>
      <c r="C38" s="3"/>
      <c r="D38" s="3"/>
      <c r="E38" s="3"/>
      <c r="F38" s="3"/>
    </row>
    <row r="39" ht="36" customHeight="1">
      <c r="A39" s="3" t="str">
        <v>Decision / next action</v>
      </c>
      <c r="B39" s="9" t="str">
        <v>Current scope retained.</v>
      </c>
      <c r="C39" s="9" t="str">
        <v>Fee and scope review before renewal.</v>
      </c>
      <c r="D39" s="3"/>
      <c r="E39" s="3"/>
      <c r="F39" s="3"/>
    </row>
    <row r="40" ht="36" customHeight="1">
      <c r="A40" s="3" t="str">
        <v>Owner and next review</v>
      </c>
      <c r="B40" s="9" t="str">
        <v>Engagement lead; next month.</v>
      </c>
      <c r="C40" s="9" t="str">
        <v>Engagement lead; before next renewal.</v>
      </c>
      <c r="D40" s="3"/>
      <c r="E40" s="3"/>
      <c r="F40" s="3"/>
    </row>
    <row r="41" ht="4" customHeight="1">
      <c r="A41" s="3"/>
      <c r="B41" s="3"/>
      <c r="C41" s="3"/>
      <c r="D41" s="3"/>
      <c r="E41" s="3"/>
      <c r="F41" s="3"/>
    </row>
    <row r="42" ht="24" customHeight="1">
      <c r="A42" s="10" t="str">
        <v>Blank costs leave dependent results unavailable; 0 means none.</v>
      </c>
      <c r="B42" s="10" t="str">
        <v>Blank costs leave dependent results unavailable; 0 means none.</v>
      </c>
      <c r="C42" s="10" t="str">
        <v>Blank costs leave dependent results unavailable; 0 means none.</v>
      </c>
      <c r="D42" s="10" t="str">
        <v>Blank costs leave dependent results unavailable; 0 means none.</v>
      </c>
      <c r="E42" s="10" t="str">
        <v>Blank costs leave dependent results unavailable; 0 means none.</v>
      </c>
      <c r="F42" s="3"/>
    </row>
    <row r="43" ht="22" customHeight="1">
      <c r="A43" s="25" t="str">
        <v>MinuteDock guide: https://minutedock.com/academy/how-accounting-firms-can-improve-client-profitability</v>
      </c>
      <c r="B43" s="25" t="str">
        <v>MinuteDock guide: https://minutedock.com/academy/how-accounting-firms-can-improve-client-profitability</v>
      </c>
      <c r="C43" s="25" t="str">
        <v>MinuteDock guide: https://minutedock.com/academy/how-accounting-firms-can-improve-client-profitability</v>
      </c>
      <c r="D43" s="25" t="str">
        <v>MinuteDock guide: https://minutedock.com/academy/how-accounting-firms-can-improve-client-profitability</v>
      </c>
      <c r="E43" s="25" t="str">
        <v>MinuteDock guide: https://minutedock.com/academy/how-accounting-firms-can-improve-client-profitability</v>
      </c>
      <c r="F43" s="3"/>
    </row>
    <row r="44" ht="8" customHeight="1">
      <c r="A44" s="3"/>
      <c r="B44" s="3"/>
      <c r="C44" s="3"/>
      <c r="D44" s="3"/>
      <c r="E44" s="3"/>
      <c r="F44" s="3"/>
    </row>
    <row r="45" ht="28" customHeight="1">
      <c r="A45" s="6" t="str">
        <v>Labour assumptions for this example</v>
      </c>
      <c r="B45" s="6" t="str">
        <v>Labour assumptions for this example</v>
      </c>
      <c r="C45" s="6" t="str">
        <v>Labour assumptions for this example</v>
      </c>
      <c r="D45" s="6" t="str">
        <v>Labour assumptions for this example</v>
      </c>
      <c r="E45" s="6" t="str">
        <v>Labour assumptions for this example</v>
      </c>
      <c r="F45" s="6" t="str">
        <v>Labour assumptions for this example</v>
      </c>
    </row>
    <row r="46" ht="8" customHeight="1">
      <c r="A46" s="3"/>
      <c r="B46" s="3"/>
      <c r="C46" s="3"/>
      <c r="D46" s="3"/>
      <c r="E46" s="3"/>
      <c r="F46" s="3"/>
    </row>
    <row r="47" ht="42" customHeight="1">
      <c r="A47" s="15" t="str">
        <v>Client slot</v>
      </c>
      <c r="B47" s="15" t="str">
        <v>Person or role</v>
      </c>
      <c r="C47" s="15" t="str">
        <v>Hours</v>
      </c>
      <c r="D47" s="15" t="str">
        <v>Hourly labour cost</v>
      </c>
      <c r="E47" s="15" t="str">
        <v>Labour cost</v>
      </c>
      <c r="F47" s="15" t="str">
        <v>Input check</v>
      </c>
    </row>
    <row r="48" ht="27" customHeight="1">
      <c r="A48" s="7" t="str">
        <v>A</v>
      </c>
      <c r="B48" s="7" t="str">
        <v>Bookkeeper</v>
      </c>
      <c r="C48" s="26" t="n">
        <v>10</v>
      </c>
      <c r="D48" s="26" t="n">
        <v>45</v>
      </c>
      <c r="E48" s="17" t="n">
        <f>IF(F48="Complete",C48*D48,"")</f>
        <v>450</v>
      </c>
      <c r="F48" s="16" t="str">
        <f>IF(COUNTA(A48:D48)=0,"",IF(AND(A48&lt;&gt;"A",A48&lt;&gt;"B"),"Choose a client slot",IF(B48="","Enter person or role",IF(OR(NOT(ISNUMBER(C48)),C48&lt;0),"Enter hours (0 or more)",IF(OR(NOT(ISNUMBER(D48)),D48&lt;0),"Enter hourly cost (0 or more)","Complete")))))</f>
        <v>Complete</v>
      </c>
    </row>
    <row r="49" ht="27" customHeight="1">
      <c r="A49" s="7" t="str">
        <v>A</v>
      </c>
      <c r="B49" s="7" t="str">
        <v>Partner review</v>
      </c>
      <c r="C49" s="26" t="n">
        <v>2</v>
      </c>
      <c r="D49" s="26" t="n">
        <v>75</v>
      </c>
      <c r="E49" s="17" t="n">
        <f>IF(F49="Complete",C49*D49,"")</f>
        <v>150</v>
      </c>
      <c r="F49" s="16" t="str">
        <f>IF(COUNTA(A49:D49)=0,"",IF(AND(A49&lt;&gt;"A",A49&lt;&gt;"B"),"Choose a client slot",IF(B49="","Enter person or role",IF(OR(NOT(ISNUMBER(C49)),C49&lt;0),"Enter hours (0 or more)",IF(OR(NOT(ISNUMBER(D49)),D49&lt;0),"Enter hourly cost (0 or more)","Complete")))))</f>
        <v>Complete</v>
      </c>
    </row>
    <row r="50" ht="27" customHeight="1">
      <c r="A50" s="7" t="str">
        <v>B</v>
      </c>
      <c r="B50" s="7" t="str">
        <v>Bookkeeper</v>
      </c>
      <c r="C50" s="26" t="n">
        <v>22</v>
      </c>
      <c r="D50" s="26" t="n">
        <v>45</v>
      </c>
      <c r="E50" s="17" t="n">
        <f>IF(F50="Complete",C50*D50,"")</f>
        <v>990</v>
      </c>
      <c r="F50" s="16" t="str">
        <f>IF(COUNTA(A50:D50)=0,"",IF(AND(A50&lt;&gt;"A",A50&lt;&gt;"B"),"Choose a client slot",IF(B50="","Enter person or role",IF(OR(NOT(ISNUMBER(C50)),C50&lt;0),"Enter hours (0 or more)",IF(OR(NOT(ISNUMBER(D50)),D50&lt;0),"Enter hourly cost (0 or more)","Complete")))))</f>
        <v>Complete</v>
      </c>
    </row>
    <row r="51" ht="27" customHeight="1">
      <c r="A51" s="7" t="str">
        <v>B</v>
      </c>
      <c r="B51" s="7" t="str">
        <v>Partner review</v>
      </c>
      <c r="C51" s="26" t="n">
        <v>8</v>
      </c>
      <c r="D51" s="26" t="n">
        <v>75</v>
      </c>
      <c r="E51" s="17" t="n">
        <f>IF(F51="Complete",C51*D51,"")</f>
        <v>600</v>
      </c>
      <c r="F51" s="16" t="str">
        <f>IF(COUNTA(A51:D51)=0,"",IF(AND(A51&lt;&gt;"A",A51&lt;&gt;"B"),"Choose a client slot",IF(B51="","Enter person or role",IF(OR(NOT(ISNUMBER(C51)),C51&lt;0),"Enter hours (0 or more)",IF(OR(NOT(ISNUMBER(D51)),D51&lt;0),"Enter hourly cost (0 or more)","Complete")))))</f>
        <v>Complete</v>
      </c>
    </row>
    <row r="52" ht="27" customHeight="1">
      <c r="A52" s="7"/>
      <c r="B52" s="7"/>
      <c r="C52" s="26"/>
      <c r="D52" s="26"/>
      <c r="E52" s="17" t="str">
        <f>IF(F52="Complete",C52*D52,"")</f>
      </c>
      <c r="F52" s="16" t="str">
        <f>IF(COUNTA(A52:D52)=0,"",IF(AND(A52&lt;&gt;"A",A52&lt;&gt;"B"),"Choose a client slot",IF(B52="","Enter person or role",IF(OR(NOT(ISNUMBER(C52)),C52&lt;0),"Enter hours (0 or more)",IF(OR(NOT(ISNUMBER(D52)),D52&lt;0),"Enter hourly cost (0 or more)","Complete")))))</f>
      </c>
    </row>
    <row r="53" ht="27" customHeight="1">
      <c r="A53" s="7"/>
      <c r="B53" s="7"/>
      <c r="C53" s="26"/>
      <c r="D53" s="26"/>
      <c r="E53" s="17" t="str">
        <f>IF(F53="Complete",C53*D53,"")</f>
      </c>
      <c r="F53" s="16" t="str">
        <f>IF(COUNTA(A53:D53)=0,"",IF(AND(A53&lt;&gt;"A",A53&lt;&gt;"B"),"Choose a client slot",IF(B53="","Enter person or role",IF(OR(NOT(ISNUMBER(C53)),C53&lt;0),"Enter hours (0 or more)",IF(OR(NOT(ISNUMBER(D53)),D53&lt;0),"Enter hourly cost (0 or more)","Complete")))))</f>
      </c>
    </row>
    <row r="54" ht="27" customHeight="1">
      <c r="A54" s="7"/>
      <c r="B54" s="7"/>
      <c r="C54" s="26"/>
      <c r="D54" s="26"/>
      <c r="E54" s="17" t="str">
        <f>IF(F54="Complete",C54*D54,"")</f>
      </c>
      <c r="F54" s="16" t="str">
        <f>IF(COUNTA(A54:D54)=0,"",IF(AND(A54&lt;&gt;"A",A54&lt;&gt;"B"),"Choose a client slot",IF(B54="","Enter person or role",IF(OR(NOT(ISNUMBER(C54)),C54&lt;0),"Enter hours (0 or more)",IF(OR(NOT(ISNUMBER(D54)),D54&lt;0),"Enter hourly cost (0 or more)","Complete")))))</f>
      </c>
    </row>
    <row r="55" ht="27" customHeight="1">
      <c r="A55" s="7"/>
      <c r="B55" s="7"/>
      <c r="C55" s="26"/>
      <c r="D55" s="26"/>
      <c r="E55" s="17" t="str">
        <f>IF(F55="Complete",C55*D55,"")</f>
      </c>
      <c r="F55" s="16" t="str">
        <f>IF(COUNTA(A55:D55)=0,"",IF(AND(A55&lt;&gt;"A",A55&lt;&gt;"B"),"Choose a client slot",IF(B55="","Enter person or role",IF(OR(NOT(ISNUMBER(C55)),C55&lt;0),"Enter hours (0 or more)",IF(OR(NOT(ISNUMBER(D55)),D55&lt;0),"Enter hourly cost (0 or more)","Complete")))))</f>
      </c>
    </row>
  </sheetData>
  <mergeCells>
    <mergeCell ref="E6:F6"/>
    <mergeCell ref="E7:F7"/>
    <mergeCell ref="E8:F8"/>
    <mergeCell ref="E9:F9"/>
    <mergeCell ref="E10:F10"/>
    <mergeCell ref="E11:F11"/>
    <mergeCell ref="E14:F14"/>
    <mergeCell ref="E15:F15"/>
    <mergeCell ref="E16:F16"/>
    <mergeCell ref="E17:F17"/>
    <mergeCell ref="E22:F22"/>
    <mergeCell ref="E23:F23"/>
    <mergeCell ref="E24:F24"/>
    <mergeCell ref="E25:F25"/>
    <mergeCell ref="E26:F26"/>
    <mergeCell ref="E27:F27"/>
    <mergeCell ref="E28:F28"/>
    <mergeCell ref="E29:F29"/>
    <mergeCell ref="E33:F33"/>
    <mergeCell ref="E34:F34"/>
    <mergeCell ref="E35:F35"/>
    <mergeCell ref="A2:E2"/>
    <mergeCell ref="A3:E3"/>
    <mergeCell ref="A5:C5"/>
    <mergeCell ref="B6:C6"/>
    <mergeCell ref="B7:C7"/>
    <mergeCell ref="B8:C8"/>
    <mergeCell ref="B9:C9"/>
    <mergeCell ref="B10:C10"/>
    <mergeCell ref="B11:C11"/>
    <mergeCell ref="A21:C21"/>
    <mergeCell ref="A32:C32"/>
    <mergeCell ref="A37:E37"/>
    <mergeCell ref="A42:E42"/>
    <mergeCell ref="A43:E43"/>
    <mergeCell ref="A45:F45"/>
  </mergeCells>
  <dataValidations count="9">
    <dataValidation type="decimal" operator="greaterThanOrEqual" sqref="B9:C9">
      <formula1>0</formula1>
    </dataValidation>
    <dataValidation type="decimal" operator="greaterThanOrEqual" sqref="C10">
      <formula1>0</formula1>
    </dataValidation>
    <dataValidation type="list" sqref="B8">
      <formula1>"Exclude shared overhead,Allocate per hour"</formula1>
    </dataValidation>
    <dataValidation type="decimal" operator="between" sqref="B10">
      <formula1>0</formula1>
      <formula2>0.999999</formula2>
    </dataValidation>
    <dataValidation type="decimal" operator="greaterThanOrEqual" sqref="B15:C15">
      <formula1>0</formula1>
    </dataValidation>
    <dataValidation type="decimal" operator="greaterThanOrEqual" sqref="B16:C16">
      <formula1>0</formula1>
    </dataValidation>
    <dataValidation type="decimal" operator="greaterThanOrEqual" sqref="B17:C17">
      <formula1>0</formula1>
    </dataValidation>
    <dataValidation type="list" sqref="A48:A55">
      <formula1>"A,B"</formula1>
    </dataValidation>
    <dataValidation type="decimal" operator="greaterThanOrEqual" sqref="C48:D55">
      <formula1>0</formula1>
    </dataValidation>
  </dataValidations>
  <printOptions horizontalCentered="1"/>
  <pageMargins left="0.25" right="0.25" top="0.35" bottom="0.35" header="0.15" footer="0.15"/>
  <pageSetup paperSize="9" orientation="landscape" fitToWidth="1" fitToHeight="0"/>
  <headerFooter>
    <oddFooter>&amp;L&amp;A&amp;RPage &amp;P of &amp;N</oddFooter>
  </headerFooter>
  <rowBreaks count="2" manualBreakCount="2">
    <brk id="20" min="0" max="16383" man="1"/>
    <brk id="44" min="0" max="16383" man="1"/>
  </rowBreaks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31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35" hidden="0" customWidth="1"/>
  </cols>
  <sheetData>
    <row r="1" ht="8" customHeight="1">
      <c r="A1" s="3"/>
      <c r="B1" s="3"/>
      <c r="C1" s="3"/>
      <c r="D1" s="3"/>
      <c r="E1" s="3"/>
      <c r="F1" s="3"/>
    </row>
    <row r="2" ht="34" customHeight="1">
      <c r="A2" s="4" t="str">
        <v>Employment cost rates</v>
      </c>
      <c r="B2" s="4" t="str">
        <v>Employment cost rates</v>
      </c>
      <c r="C2" s="4" t="str">
        <v>Employment cost rates</v>
      </c>
      <c r="D2" s="4" t="str">
        <v>Employment cost rates</v>
      </c>
      <c r="E2" s="4" t="str">
        <v>Employment cost rates</v>
      </c>
      <c r="F2" s="4" t="str">
        <v>Employment cost rates</v>
      </c>
    </row>
    <row r="3" ht="26" customHeight="1">
      <c r="A3" s="3" t="str">
        <v>Annual employment cost includes salary, employer contributions and benefits; shared overhead stays separate.</v>
      </c>
      <c r="B3" s="3" t="str">
        <v>Annual employment cost includes salary, employer contributions and benefits; shared overhead stays separate.</v>
      </c>
      <c r="C3" s="3" t="str">
        <v>Annual employment cost includes salary, employer contributions and benefits; shared overhead stays separate.</v>
      </c>
      <c r="D3" s="3" t="str">
        <v>Annual employment cost includes salary, employer contributions and benefits; shared overhead stays separate.</v>
      </c>
      <c r="E3" s="3" t="str">
        <v>Annual employment cost includes salary, employer contributions and benefits; shared overhead stays separate.</v>
      </c>
      <c r="F3" s="3" t="str">
        <v>Annual employment cost includes salary, employer contributions and benefits; shared overhead stays separate.</v>
      </c>
    </row>
    <row r="4" ht="26" customHeight="1">
      <c r="A4" s="3" t="str">
        <v>Annual client-delivery hours exclude leave, training and internal work. Owner time needs a considered cost basis.</v>
      </c>
      <c r="B4" s="3" t="str">
        <v>Annual client-delivery hours exclude leave, training and internal work. Owner time needs a considered cost basis.</v>
      </c>
      <c r="C4" s="3" t="str">
        <v>Annual client-delivery hours exclude leave, training and internal work. Owner time needs a considered cost basis.</v>
      </c>
      <c r="D4" s="3" t="str">
        <v>Annual client-delivery hours exclude leave, training and internal work. Owner time needs a considered cost basis.</v>
      </c>
      <c r="E4" s="3" t="str">
        <v>Annual client-delivery hours exclude leave, training and internal work. Owner time needs a considered cost basis.</v>
      </c>
      <c r="F4" s="3" t="str">
        <v>Annual client-delivery hours exclude leave, training and internal work. Owner time needs a considered cost basis.</v>
      </c>
    </row>
    <row r="5" ht="26" customHeight="1">
      <c r="A5" s="3" t="str">
        <v>A known hourly cost overrides the annual calculation. Labour detail links by the same person or role name.</v>
      </c>
      <c r="B5" s="3" t="str">
        <v>A known hourly cost overrides the annual calculation. Labour detail links by the same person or role name.</v>
      </c>
      <c r="C5" s="3" t="str">
        <v>A known hourly cost overrides the annual calculation. Labour detail links by the same person or role name.</v>
      </c>
      <c r="D5" s="3" t="str">
        <v>A known hourly cost overrides the annual calculation. Labour detail links by the same person or role name.</v>
      </c>
      <c r="E5" s="3" t="str">
        <v>A known hourly cost overrides the annual calculation. Labour detail links by the same person or role name.</v>
      </c>
      <c r="F5" s="3" t="str">
        <v>A known hourly cost overrides the annual calculation. Labour detail links by the same person or role name.</v>
      </c>
    </row>
    <row r="6" ht="8" customHeight="1">
      <c r="A6" s="3"/>
      <c r="B6" s="3"/>
      <c r="C6" s="3"/>
      <c r="D6" s="3"/>
      <c r="E6" s="3"/>
      <c r="F6" s="3"/>
    </row>
    <row r="7" ht="42" customHeight="1">
      <c r="A7" s="15" t="str">
        <v>Person or role</v>
      </c>
      <c r="B7" s="15" t="str">
        <v>Annual employment cost</v>
      </c>
      <c r="C7" s="15" t="str">
        <v>Annual client-delivery hours</v>
      </c>
      <c r="D7" s="15" t="str">
        <v>Known hourly cost</v>
      </c>
      <c r="E7" s="15" t="str">
        <v>Hourly cost applied</v>
      </c>
      <c r="F7" s="15" t="str">
        <v>Input check</v>
      </c>
    </row>
    <row r="8" ht="18" customHeight="1">
      <c r="A8" s="9"/>
      <c r="B8" s="11"/>
      <c r="C8" s="11"/>
      <c r="D8" s="11"/>
      <c r="E8" s="27" t="str">
        <f>IF(F8&lt;&gt;"Complete","",IF(ISNUMBER(D8),D8,B8/C8))</f>
      </c>
      <c r="F8" s="28" t="str">
        <f>IF(COUNTA(A8:D8)=0,"",IF(A8="","Enter person or role",IF(COUNTIFS($A$8:$A$27,A8)&gt;1,"Use a unique person or role",IF(COUNTA(D8)&gt;0,IF(AND(ISNUMBER(D8),D8&gt;=0),"Complete","Enter hourly cost (0 or more)"),IF(OR(NOT(ISNUMBER(B8)),B8&lt;0),"Enter annual employment cost",IF(OR(NOT(ISNUMBER(C8)),C8&lt;=0),"Enter annual client hours above 0","Complete"))))))</f>
      </c>
    </row>
    <row r="9" ht="18" customHeight="1">
      <c r="A9" s="29"/>
      <c r="B9" s="30"/>
      <c r="C9" s="30"/>
      <c r="D9" s="30"/>
      <c r="E9" s="31" t="str">
        <f>IF(F9&lt;&gt;"Complete","",IF(ISNUMBER(D9),D9,B9/C9))</f>
      </c>
      <c r="F9" s="32" t="str">
        <f>IF(COUNTA(A9:D9)=0,"",IF(A9="","Enter person or role",IF(COUNTIFS($A$8:$A$27,A9)&gt;1,"Use a unique person or role",IF(COUNTA(D9)&gt;0,IF(AND(ISNUMBER(D9),D9&gt;=0),"Complete","Enter hourly cost (0 or more)"),IF(OR(NOT(ISNUMBER(B9)),B9&lt;0),"Enter annual employment cost",IF(OR(NOT(ISNUMBER(C9)),C9&lt;=0),"Enter annual client hours above 0","Complete"))))))</f>
      </c>
    </row>
    <row r="10" ht="18" customHeight="1">
      <c r="A10" s="29"/>
      <c r="B10" s="30"/>
      <c r="C10" s="30"/>
      <c r="D10" s="30"/>
      <c r="E10" s="31" t="str">
        <f>IF(F10&lt;&gt;"Complete","",IF(ISNUMBER(D10),D10,B10/C10))</f>
      </c>
      <c r="F10" s="32" t="str">
        <f>IF(COUNTA(A10:D10)=0,"",IF(A10="","Enter person or role",IF(COUNTIFS($A$8:$A$27,A10)&gt;1,"Use a unique person or role",IF(COUNTA(D10)&gt;0,IF(AND(ISNUMBER(D10),D10&gt;=0),"Complete","Enter hourly cost (0 or more)"),IF(OR(NOT(ISNUMBER(B10)),B10&lt;0),"Enter annual employment cost",IF(OR(NOT(ISNUMBER(C10)),C10&lt;=0),"Enter annual client hours above 0","Complete"))))))</f>
      </c>
    </row>
    <row r="11" ht="18" customHeight="1">
      <c r="A11" s="29"/>
      <c r="B11" s="30"/>
      <c r="C11" s="30"/>
      <c r="D11" s="30"/>
      <c r="E11" s="31" t="str">
        <f>IF(F11&lt;&gt;"Complete","",IF(ISNUMBER(D11),D11,B11/C11))</f>
      </c>
      <c r="F11" s="32" t="str">
        <f>IF(COUNTA(A11:D11)=0,"",IF(A11="","Enter person or role",IF(COUNTIFS($A$8:$A$27,A11)&gt;1,"Use a unique person or role",IF(COUNTA(D11)&gt;0,IF(AND(ISNUMBER(D11),D11&gt;=0),"Complete","Enter hourly cost (0 or more)"),IF(OR(NOT(ISNUMBER(B11)),B11&lt;0),"Enter annual employment cost",IF(OR(NOT(ISNUMBER(C11)),C11&lt;=0),"Enter annual client hours above 0","Complete"))))))</f>
      </c>
    </row>
    <row r="12" ht="18" customHeight="1">
      <c r="A12" s="29"/>
      <c r="B12" s="30"/>
      <c r="C12" s="30"/>
      <c r="D12" s="30"/>
      <c r="E12" s="31" t="str">
        <f>IF(F12&lt;&gt;"Complete","",IF(ISNUMBER(D12),D12,B12/C12))</f>
      </c>
      <c r="F12" s="32" t="str">
        <f>IF(COUNTA(A12:D12)=0,"",IF(A12="","Enter person or role",IF(COUNTIFS($A$8:$A$27,A12)&gt;1,"Use a unique person or role",IF(COUNTA(D12)&gt;0,IF(AND(ISNUMBER(D12),D12&gt;=0),"Complete","Enter hourly cost (0 or more)"),IF(OR(NOT(ISNUMBER(B12)),B12&lt;0),"Enter annual employment cost",IF(OR(NOT(ISNUMBER(C12)),C12&lt;=0),"Enter annual client hours above 0","Complete"))))))</f>
      </c>
    </row>
    <row r="13" ht="18" customHeight="1">
      <c r="A13" s="29"/>
      <c r="B13" s="30"/>
      <c r="C13" s="30"/>
      <c r="D13" s="30"/>
      <c r="E13" s="31" t="str">
        <f>IF(F13&lt;&gt;"Complete","",IF(ISNUMBER(D13),D13,B13/C13))</f>
      </c>
      <c r="F13" s="32" t="str">
        <f>IF(COUNTA(A13:D13)=0,"",IF(A13="","Enter person or role",IF(COUNTIFS($A$8:$A$27,A13)&gt;1,"Use a unique person or role",IF(COUNTA(D13)&gt;0,IF(AND(ISNUMBER(D13),D13&gt;=0),"Complete","Enter hourly cost (0 or more)"),IF(OR(NOT(ISNUMBER(B13)),B13&lt;0),"Enter annual employment cost",IF(OR(NOT(ISNUMBER(C13)),C13&lt;=0),"Enter annual client hours above 0","Complete"))))))</f>
      </c>
    </row>
    <row r="14" ht="18" customHeight="1">
      <c r="A14" s="29"/>
      <c r="B14" s="30"/>
      <c r="C14" s="30"/>
      <c r="D14" s="30"/>
      <c r="E14" s="31" t="str">
        <f>IF(F14&lt;&gt;"Complete","",IF(ISNUMBER(D14),D14,B14/C14))</f>
      </c>
      <c r="F14" s="32" t="str">
        <f>IF(COUNTA(A14:D14)=0,"",IF(A14="","Enter person or role",IF(COUNTIFS($A$8:$A$27,A14)&gt;1,"Use a unique person or role",IF(COUNTA(D14)&gt;0,IF(AND(ISNUMBER(D14),D14&gt;=0),"Complete","Enter hourly cost (0 or more)"),IF(OR(NOT(ISNUMBER(B14)),B14&lt;0),"Enter annual employment cost",IF(OR(NOT(ISNUMBER(C14)),C14&lt;=0),"Enter annual client hours above 0","Complete"))))))</f>
      </c>
    </row>
    <row r="15" ht="18" customHeight="1">
      <c r="A15" s="29"/>
      <c r="B15" s="30"/>
      <c r="C15" s="30"/>
      <c r="D15" s="30"/>
      <c r="E15" s="31" t="str">
        <f>IF(F15&lt;&gt;"Complete","",IF(ISNUMBER(D15),D15,B15/C15))</f>
      </c>
      <c r="F15" s="32" t="str">
        <f>IF(COUNTA(A15:D15)=0,"",IF(A15="","Enter person or role",IF(COUNTIFS($A$8:$A$27,A15)&gt;1,"Use a unique person or role",IF(COUNTA(D15)&gt;0,IF(AND(ISNUMBER(D15),D15&gt;=0),"Complete","Enter hourly cost (0 or more)"),IF(OR(NOT(ISNUMBER(B15)),B15&lt;0),"Enter annual employment cost",IF(OR(NOT(ISNUMBER(C15)),C15&lt;=0),"Enter annual client hours above 0","Complete"))))))</f>
      </c>
    </row>
    <row r="16" ht="18" customHeight="1">
      <c r="A16" s="29"/>
      <c r="B16" s="30"/>
      <c r="C16" s="30"/>
      <c r="D16" s="30"/>
      <c r="E16" s="31" t="str">
        <f>IF(F16&lt;&gt;"Complete","",IF(ISNUMBER(D16),D16,B16/C16))</f>
      </c>
      <c r="F16" s="32" t="str">
        <f>IF(COUNTA(A16:D16)=0,"",IF(A16="","Enter person or role",IF(COUNTIFS($A$8:$A$27,A16)&gt;1,"Use a unique person or role",IF(COUNTA(D16)&gt;0,IF(AND(ISNUMBER(D16),D16&gt;=0),"Complete","Enter hourly cost (0 or more)"),IF(OR(NOT(ISNUMBER(B16)),B16&lt;0),"Enter annual employment cost",IF(OR(NOT(ISNUMBER(C16)),C16&lt;=0),"Enter annual client hours above 0","Complete"))))))</f>
      </c>
    </row>
    <row r="17" ht="18" customHeight="1">
      <c r="A17" s="29"/>
      <c r="B17" s="30"/>
      <c r="C17" s="30"/>
      <c r="D17" s="30"/>
      <c r="E17" s="31" t="str">
        <f>IF(F17&lt;&gt;"Complete","",IF(ISNUMBER(D17),D17,B17/C17))</f>
      </c>
      <c r="F17" s="32" t="str">
        <f>IF(COUNTA(A17:D17)=0,"",IF(A17="","Enter person or role",IF(COUNTIFS($A$8:$A$27,A17)&gt;1,"Use a unique person or role",IF(COUNTA(D17)&gt;0,IF(AND(ISNUMBER(D17),D17&gt;=0),"Complete","Enter hourly cost (0 or more)"),IF(OR(NOT(ISNUMBER(B17)),B17&lt;0),"Enter annual employment cost",IF(OR(NOT(ISNUMBER(C17)),C17&lt;=0),"Enter annual client hours above 0","Complete"))))))</f>
      </c>
    </row>
    <row r="18" ht="18" customHeight="1">
      <c r="A18" s="29"/>
      <c r="B18" s="30"/>
      <c r="C18" s="30"/>
      <c r="D18" s="30"/>
      <c r="E18" s="31" t="str">
        <f>IF(F18&lt;&gt;"Complete","",IF(ISNUMBER(D18),D18,B18/C18))</f>
      </c>
      <c r="F18" s="32" t="str">
        <f>IF(COUNTA(A18:D18)=0,"",IF(A18="","Enter person or role",IF(COUNTIFS($A$8:$A$27,A18)&gt;1,"Use a unique person or role",IF(COUNTA(D18)&gt;0,IF(AND(ISNUMBER(D18),D18&gt;=0),"Complete","Enter hourly cost (0 or more)"),IF(OR(NOT(ISNUMBER(B18)),B18&lt;0),"Enter annual employment cost",IF(OR(NOT(ISNUMBER(C18)),C18&lt;=0),"Enter annual client hours above 0","Complete"))))))</f>
      </c>
    </row>
    <row r="19" ht="18" customHeight="1">
      <c r="A19" s="29"/>
      <c r="B19" s="30"/>
      <c r="C19" s="30"/>
      <c r="D19" s="30"/>
      <c r="E19" s="31" t="str">
        <f>IF(F19&lt;&gt;"Complete","",IF(ISNUMBER(D19),D19,B19/C19))</f>
      </c>
      <c r="F19" s="32" t="str">
        <f>IF(COUNTA(A19:D19)=0,"",IF(A19="","Enter person or role",IF(COUNTIFS($A$8:$A$27,A19)&gt;1,"Use a unique person or role",IF(COUNTA(D19)&gt;0,IF(AND(ISNUMBER(D19),D19&gt;=0),"Complete","Enter hourly cost (0 or more)"),IF(OR(NOT(ISNUMBER(B19)),B19&lt;0),"Enter annual employment cost",IF(OR(NOT(ISNUMBER(C19)),C19&lt;=0),"Enter annual client hours above 0","Complete"))))))</f>
      </c>
    </row>
    <row r="20" ht="18" customHeight="1">
      <c r="A20" s="29"/>
      <c r="B20" s="30"/>
      <c r="C20" s="30"/>
      <c r="D20" s="30"/>
      <c r="E20" s="31" t="str">
        <f>IF(F20&lt;&gt;"Complete","",IF(ISNUMBER(D20),D20,B20/C20))</f>
      </c>
      <c r="F20" s="32" t="str">
        <f>IF(COUNTA(A20:D20)=0,"",IF(A20="","Enter person or role",IF(COUNTIFS($A$8:$A$27,A20)&gt;1,"Use a unique person or role",IF(COUNTA(D20)&gt;0,IF(AND(ISNUMBER(D20),D20&gt;=0),"Complete","Enter hourly cost (0 or more)"),IF(OR(NOT(ISNUMBER(B20)),B20&lt;0),"Enter annual employment cost",IF(OR(NOT(ISNUMBER(C20)),C20&lt;=0),"Enter annual client hours above 0","Complete"))))))</f>
      </c>
    </row>
    <row r="21" ht="18" customHeight="1">
      <c r="A21" s="29"/>
      <c r="B21" s="30"/>
      <c r="C21" s="30"/>
      <c r="D21" s="30"/>
      <c r="E21" s="31" t="str">
        <f>IF(F21&lt;&gt;"Complete","",IF(ISNUMBER(D21),D21,B21/C21))</f>
      </c>
      <c r="F21" s="32" t="str">
        <f>IF(COUNTA(A21:D21)=0,"",IF(A21="","Enter person or role",IF(COUNTIFS($A$8:$A$27,A21)&gt;1,"Use a unique person or role",IF(COUNTA(D21)&gt;0,IF(AND(ISNUMBER(D21),D21&gt;=0),"Complete","Enter hourly cost (0 or more)"),IF(OR(NOT(ISNUMBER(B21)),B21&lt;0),"Enter annual employment cost",IF(OR(NOT(ISNUMBER(C21)),C21&lt;=0),"Enter annual client hours above 0","Complete"))))))</f>
      </c>
    </row>
    <row r="22" ht="18" customHeight="1">
      <c r="A22" s="29"/>
      <c r="B22" s="30"/>
      <c r="C22" s="30"/>
      <c r="D22" s="30"/>
      <c r="E22" s="31" t="str">
        <f>IF(F22&lt;&gt;"Complete","",IF(ISNUMBER(D22),D22,B22/C22))</f>
      </c>
      <c r="F22" s="32" t="str">
        <f>IF(COUNTA(A22:D22)=0,"",IF(A22="","Enter person or role",IF(COUNTIFS($A$8:$A$27,A22)&gt;1,"Use a unique person or role",IF(COUNTA(D22)&gt;0,IF(AND(ISNUMBER(D22),D22&gt;=0),"Complete","Enter hourly cost (0 or more)"),IF(OR(NOT(ISNUMBER(B22)),B22&lt;0),"Enter annual employment cost",IF(OR(NOT(ISNUMBER(C22)),C22&lt;=0),"Enter annual client hours above 0","Complete"))))))</f>
      </c>
    </row>
    <row r="23" ht="18" customHeight="1">
      <c r="A23" s="29"/>
      <c r="B23" s="30"/>
      <c r="C23" s="30"/>
      <c r="D23" s="30"/>
      <c r="E23" s="31" t="str">
        <f>IF(F23&lt;&gt;"Complete","",IF(ISNUMBER(D23),D23,B23/C23))</f>
      </c>
      <c r="F23" s="32" t="str">
        <f>IF(COUNTA(A23:D23)=0,"",IF(A23="","Enter person or role",IF(COUNTIFS($A$8:$A$27,A23)&gt;1,"Use a unique person or role",IF(COUNTA(D23)&gt;0,IF(AND(ISNUMBER(D23),D23&gt;=0),"Complete","Enter hourly cost (0 or more)"),IF(OR(NOT(ISNUMBER(B23)),B23&lt;0),"Enter annual employment cost",IF(OR(NOT(ISNUMBER(C23)),C23&lt;=0),"Enter annual client hours above 0","Complete"))))))</f>
      </c>
    </row>
    <row r="24" ht="18" customHeight="1">
      <c r="A24" s="29"/>
      <c r="B24" s="30"/>
      <c r="C24" s="30"/>
      <c r="D24" s="30"/>
      <c r="E24" s="31" t="str">
        <f>IF(F24&lt;&gt;"Complete","",IF(ISNUMBER(D24),D24,B24/C24))</f>
      </c>
      <c r="F24" s="32" t="str">
        <f>IF(COUNTA(A24:D24)=0,"",IF(A24="","Enter person or role",IF(COUNTIFS($A$8:$A$27,A24)&gt;1,"Use a unique person or role",IF(COUNTA(D24)&gt;0,IF(AND(ISNUMBER(D24),D24&gt;=0),"Complete","Enter hourly cost (0 or more)"),IF(OR(NOT(ISNUMBER(B24)),B24&lt;0),"Enter annual employment cost",IF(OR(NOT(ISNUMBER(C24)),C24&lt;=0),"Enter annual client hours above 0","Complete"))))))</f>
      </c>
    </row>
    <row r="25" ht="18" customHeight="1">
      <c r="A25" s="29"/>
      <c r="B25" s="30"/>
      <c r="C25" s="30"/>
      <c r="D25" s="30"/>
      <c r="E25" s="31" t="str">
        <f>IF(F25&lt;&gt;"Complete","",IF(ISNUMBER(D25),D25,B25/C25))</f>
      </c>
      <c r="F25" s="32" t="str">
        <f>IF(COUNTA(A25:D25)=0,"",IF(A25="","Enter person or role",IF(COUNTIFS($A$8:$A$27,A25)&gt;1,"Use a unique person or role",IF(COUNTA(D25)&gt;0,IF(AND(ISNUMBER(D25),D25&gt;=0),"Complete","Enter hourly cost (0 or more)"),IF(OR(NOT(ISNUMBER(B25)),B25&lt;0),"Enter annual employment cost",IF(OR(NOT(ISNUMBER(C25)),C25&lt;=0),"Enter annual client hours above 0","Complete"))))))</f>
      </c>
    </row>
    <row r="26" ht="18" customHeight="1">
      <c r="A26" s="29"/>
      <c r="B26" s="30"/>
      <c r="C26" s="30"/>
      <c r="D26" s="30"/>
      <c r="E26" s="31" t="str">
        <f>IF(F26&lt;&gt;"Complete","",IF(ISNUMBER(D26),D26,B26/C26))</f>
      </c>
      <c r="F26" s="32" t="str">
        <f>IF(COUNTA(A26:D26)=0,"",IF(A26="","Enter person or role",IF(COUNTIFS($A$8:$A$27,A26)&gt;1,"Use a unique person or role",IF(COUNTA(D26)&gt;0,IF(AND(ISNUMBER(D26),D26&gt;=0),"Complete","Enter hourly cost (0 or more)"),IF(OR(NOT(ISNUMBER(B26)),B26&lt;0),"Enter annual employment cost",IF(OR(NOT(ISNUMBER(C26)),C26&lt;=0),"Enter annual client hours above 0","Complete"))))))</f>
      </c>
    </row>
    <row r="27" ht="18" customHeight="1">
      <c r="A27" s="29"/>
      <c r="B27" s="30"/>
      <c r="C27" s="30"/>
      <c r="D27" s="30"/>
      <c r="E27" s="33" t="str">
        <f>IF(F27&lt;&gt;"Complete","",IF(ISNUMBER(D27),D27,B27/C27))</f>
      </c>
      <c r="F27" s="34" t="str">
        <f>IF(COUNTA(A27:D27)=0,"",IF(A27="","Enter person or role",IF(COUNTIFS($A$8:$A$27,A27)&gt;1,"Use a unique person or role",IF(COUNTA(D27)&gt;0,IF(AND(ISNUMBER(D27),D27&gt;=0),"Complete","Enter hourly cost (0 or more)"),IF(OR(NOT(ISNUMBER(B27)),B27&lt;0),"Enter annual employment cost",IF(OR(NOT(ISNUMBER(C27)),C27&lt;=0),"Enter annual client hours above 0","Complete"))))))</f>
      </c>
    </row>
  </sheetData>
  <mergeCells>
    <mergeCell ref="A2:F2"/>
    <mergeCell ref="A3:F3"/>
    <mergeCell ref="A4:F4"/>
    <mergeCell ref="A5:F5"/>
  </mergeCells>
  <dataValidations count="1">
    <dataValidation type="decimal" operator="greaterThanOrEqual" sqref="B8:D27">
      <formula1>0</formula1>
    </dataValidation>
  </dataValidations>
  <printOptions horizontalCentered="1"/>
  <pageMargins left="0.25" right="0.25" top="0.35" bottom="0.35" header="0.15" footer="0.15"/>
  <pageSetup paperSize="9" orientation="landscape" fitToWidth="1" fitToHeight="0"/>
  <headerFooter>
    <oddFooter>&amp;L&amp;A&amp;RPage &amp;P of &amp;N</oddFooter>
  </headerFooter>
</worksheet>
</file>